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d.docs.live.net/5aaf7fd7a90e929f/Desktop/Meth/Meth/Meth Rev01/โฟลเดอร์ใหม่/"/>
    </mc:Choice>
  </mc:AlternateContent>
  <xr:revisionPtr revIDLastSave="79" documentId="8_{B4252361-C1D9-4C34-9512-0F84066C5AE9}" xr6:coauthVersionLast="47" xr6:coauthVersionMax="47" xr10:uidLastSave="{8DE4E1A1-BAB2-47D5-A74A-D0A1346AD99A}"/>
  <bookViews>
    <workbookView xWindow="-108" yWindow="-108" windowWidth="23256" windowHeight="12456" tabRatio="670" activeTab="5" xr2:uid="{00000000-000D-0000-FFFF-FFFF00000000}"/>
  </bookViews>
  <sheets>
    <sheet name="MPS(input)" sheetId="30" r:id="rId1"/>
    <sheet name="MPS(input_separate)" sheetId="32" r:id="rId2"/>
    <sheet name="MPS(calc_process)" sheetId="31" r:id="rId3"/>
    <sheet name="MSS" sheetId="33" r:id="rId4"/>
    <sheet name="MRS(input) " sheetId="48" r:id="rId5"/>
    <sheet name="MRS(input_separate) " sheetId="49" r:id="rId6"/>
    <sheet name="MRS(calc_process)" sheetId="50" r:id="rId7"/>
    <sheet name="Tool_02_01" sheetId="47" r:id="rId8"/>
  </sheets>
  <externalReferences>
    <externalReference r:id="rId9"/>
  </externalReferences>
  <definedNames>
    <definedName name="_xlnm.Print_Area" localSheetId="2">'MPS(calc_process)'!$A$1:$I$57</definedName>
    <definedName name="_xlnm.Print_Area" localSheetId="0">'MPS(input)'!$A$1:$K$44</definedName>
    <definedName name="_xlnm.Print_Area" localSheetId="6">'MRS(calc_process)'!$A$1:$I$57</definedName>
    <definedName name="_xlnm.Print_Area" localSheetId="4">'MRS(input) '!$A$1:$K$45</definedName>
    <definedName name="_xlnm.Print_Area" localSheetId="7">Tool_02_01!$A$1:$I$36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1" i="50" l="1"/>
  <c r="G70" i="50"/>
  <c r="G69" i="50"/>
  <c r="G65" i="50" s="1"/>
  <c r="G67" i="50"/>
  <c r="I61" i="50"/>
  <c r="I60" i="50"/>
  <c r="G33" i="50"/>
  <c r="I2" i="50"/>
  <c r="I1" i="50"/>
  <c r="K2" i="49"/>
  <c r="K1" i="49"/>
  <c r="E57" i="48"/>
  <c r="E56" i="48"/>
  <c r="E54" i="48" s="1"/>
  <c r="E55" i="48"/>
  <c r="E33" i="48"/>
  <c r="G50" i="50" s="1"/>
  <c r="E32" i="48"/>
  <c r="G54" i="50" s="1"/>
  <c r="G53" i="50" s="1"/>
  <c r="G45" i="50" s="1"/>
  <c r="E31" i="48"/>
  <c r="G49" i="50" s="1"/>
  <c r="E23" i="48"/>
  <c r="G39" i="50" s="1"/>
  <c r="E22" i="48"/>
  <c r="G40" i="50" s="1"/>
  <c r="E21" i="48"/>
  <c r="G38" i="50" s="1"/>
  <c r="E12" i="48"/>
  <c r="G26" i="50" s="1"/>
  <c r="E11" i="48"/>
  <c r="G25" i="50" s="1"/>
  <c r="E10" i="48"/>
  <c r="G24" i="50" s="1"/>
  <c r="G10" i="31"/>
  <c r="G37" i="50" l="1"/>
  <c r="G32" i="50" s="1"/>
  <c r="G31" i="50" s="1"/>
  <c r="G30" i="50" s="1"/>
  <c r="G48" i="50"/>
  <c r="G44" i="50" s="1"/>
  <c r="G43" i="50" s="1"/>
  <c r="G23" i="50"/>
  <c r="G33" i="31"/>
  <c r="I2" i="47"/>
  <c r="I1" i="47"/>
  <c r="G32" i="47"/>
  <c r="G26" i="47"/>
  <c r="G21" i="47"/>
  <c r="G13" i="47"/>
  <c r="G12" i="47"/>
  <c r="G7" i="47"/>
  <c r="G6" i="47"/>
  <c r="G16" i="50" l="1"/>
  <c r="G15" i="50" s="1"/>
  <c r="G10" i="50" s="1"/>
  <c r="G9" i="50" s="1"/>
  <c r="G8" i="50" s="1"/>
  <c r="G6" i="50" s="1"/>
  <c r="B39" i="48" s="1"/>
  <c r="E9" i="48"/>
  <c r="G32" i="31"/>
  <c r="G16" i="31"/>
  <c r="E9" i="30"/>
  <c r="E33" i="30"/>
  <c r="E32" i="30"/>
  <c r="E31" i="30"/>
  <c r="E23" i="30"/>
  <c r="E22" i="30"/>
  <c r="G40" i="31" s="1"/>
  <c r="E21" i="30"/>
  <c r="G38" i="31" s="1"/>
  <c r="E12" i="30"/>
  <c r="E11" i="30"/>
  <c r="E10" i="30"/>
  <c r="C1" i="33"/>
  <c r="G50" i="31"/>
  <c r="G54" i="31"/>
  <c r="G49" i="31"/>
  <c r="G39" i="31"/>
  <c r="G26" i="31"/>
  <c r="G25" i="31"/>
  <c r="G24" i="31"/>
  <c r="K2" i="32"/>
  <c r="K1" i="32"/>
  <c r="G23" i="31" l="1"/>
  <c r="G53" i="31"/>
  <c r="G45" i="31" s="1"/>
  <c r="G48" i="31"/>
  <c r="G44" i="31" s="1"/>
  <c r="G37" i="31"/>
  <c r="G43" i="31" l="1"/>
  <c r="G31" i="31"/>
  <c r="G30" i="31" s="1"/>
  <c r="G9" i="31"/>
  <c r="G8" i="31" s="1"/>
  <c r="G15" i="31"/>
  <c r="G71" i="31"/>
  <c r="G70" i="31"/>
  <c r="G67" i="31"/>
  <c r="I61" i="31"/>
  <c r="I60" i="31"/>
  <c r="E57" i="30"/>
  <c r="E56" i="30"/>
  <c r="E55" i="30"/>
  <c r="C2" i="33"/>
  <c r="I1" i="31"/>
  <c r="I2" i="31"/>
  <c r="G6" i="31" l="1"/>
  <c r="G69" i="31"/>
  <c r="G65" i="31" s="1"/>
  <c r="E54" i="30"/>
  <c r="B39" i="30" l="1"/>
</calcChain>
</file>

<file path=xl/sharedStrings.xml><?xml version="1.0" encoding="utf-8"?>
<sst xmlns="http://schemas.openxmlformats.org/spreadsheetml/2006/main" count="871" uniqueCount="282">
  <si>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</si>
  <si>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</si>
  <si>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</si>
  <si>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</si>
  <si>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</si>
  <si>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</si>
  <si>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</si>
  <si>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</si>
  <si>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</si>
  <si>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</si>
  <si>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</si>
  <si>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</si>
  <si>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</si>
  <si>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</si>
  <si>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</si>
  <si>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</si>
  <si>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</si>
  <si>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</si>
  <si>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</si>
  <si>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</si>
  <si>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</si>
  <si>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</si>
  <si>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</si>
  <si>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</si>
  <si>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</si>
  <si>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</si>
  <si>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</si>
  <si>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</si>
  <si>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</si>
  <si>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</si>
  <si>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</si>
  <si>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</si>
  <si>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</si>
  <si>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</si>
  <si>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</si>
  <si>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</si>
  <si>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</si>
  <si>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Electricity</t>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</si>
  <si>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</si>
  <si>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</si>
  <si>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</si>
  <si>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</si>
  <si>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</si>
  <si>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</si>
  <si>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</si>
  <si>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</si>
  <si>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</si>
  <si>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</si>
  <si>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</si>
  <si>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</si>
  <si>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</si>
  <si>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</si>
  <si>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</si>
  <si>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</si>
  <si>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</si>
  <si>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</si>
  <si>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</si>
  <si>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t>Reference Number:</t>
    <phoneticPr fontId="2"/>
  </si>
  <si>
    <r>
      <t>tCO</t>
    </r>
    <r>
      <rPr>
        <vertAlign val="subscript"/>
        <sz val="11"/>
        <color indexed="8"/>
        <rFont val="Arial"/>
        <family val="2"/>
      </rPr>
      <t>2</t>
    </r>
    <r>
      <rPr>
        <sz val="11"/>
        <color indexed="8"/>
        <rFont val="Arial"/>
        <family val="2"/>
      </rPr>
      <t>eq/p</t>
    </r>
  </si>
  <si>
    <r>
      <t>tCO</t>
    </r>
    <r>
      <rPr>
        <vertAlign val="subscript"/>
        <sz val="11"/>
        <color indexed="8"/>
        <rFont val="Arial"/>
        <family val="2"/>
      </rPr>
      <t>2</t>
    </r>
    <r>
      <rPr>
        <sz val="11"/>
        <color indexed="8"/>
        <rFont val="Arial"/>
        <family val="2"/>
      </rPr>
      <t>eq/MWh</t>
    </r>
  </si>
  <si>
    <t>พารามิเตอร์</t>
  </si>
  <si>
    <t>ความหมาย</t>
  </si>
  <si>
    <t>หน่วย</t>
  </si>
  <si>
    <t>ค่า</t>
  </si>
  <si>
    <r>
      <t>ER</t>
    </r>
    <r>
      <rPr>
        <b/>
        <vertAlign val="subscript"/>
        <sz val="16"/>
        <color indexed="12"/>
        <rFont val="BrowalliaUPC"/>
        <family val="2"/>
      </rPr>
      <t>y</t>
    </r>
  </si>
  <si>
    <t xml:space="preserve">การลดการปล่อยก๊าซเรือนกระจกในปี y  </t>
  </si>
  <si>
    <r>
      <t>tCO</t>
    </r>
    <r>
      <rPr>
        <b/>
        <vertAlign val="subscript"/>
        <sz val="16"/>
        <color indexed="60"/>
        <rFont val="BrowalliaUPC"/>
        <family val="2"/>
      </rPr>
      <t>2</t>
    </r>
    <r>
      <rPr>
        <b/>
        <sz val="16"/>
        <color indexed="60"/>
        <rFont val="BrowalliaUPC"/>
        <family val="2"/>
      </rPr>
      <t>e/year</t>
    </r>
  </si>
  <si>
    <r>
      <t>BE</t>
    </r>
    <r>
      <rPr>
        <vertAlign val="subscript"/>
        <sz val="16"/>
        <color indexed="12"/>
        <rFont val="BrowalliaUPC"/>
        <family val="2"/>
      </rPr>
      <t>y</t>
    </r>
  </si>
  <si>
    <t xml:space="preserve">การปล่อยก๊าซเรือนกระจกจากกรณีฐานในปี y </t>
  </si>
  <si>
    <r>
      <t>tCO</t>
    </r>
    <r>
      <rPr>
        <vertAlign val="subscript"/>
        <sz val="16"/>
        <color indexed="60"/>
        <rFont val="BrowalliaUPC"/>
        <family val="2"/>
      </rPr>
      <t>2</t>
    </r>
    <r>
      <rPr>
        <sz val="16"/>
        <color indexed="60"/>
        <rFont val="BrowalliaUPC"/>
        <family val="2"/>
      </rPr>
      <t>e/year</t>
    </r>
  </si>
  <si>
    <r>
      <t>PE</t>
    </r>
    <r>
      <rPr>
        <vertAlign val="subscript"/>
        <sz val="16"/>
        <color indexed="12"/>
        <rFont val="BrowalliaUPC"/>
        <family val="2"/>
      </rPr>
      <t>y</t>
    </r>
  </si>
  <si>
    <t xml:space="preserve">การปล่อยก๊าซเรือนกระจกจากการดำเนินโครงการในปี y </t>
  </si>
  <si>
    <r>
      <t>LE</t>
    </r>
    <r>
      <rPr>
        <vertAlign val="subscript"/>
        <sz val="16"/>
        <color indexed="12"/>
        <rFont val="BrowalliaUPC"/>
        <family val="2"/>
      </rPr>
      <t>y</t>
    </r>
  </si>
  <si>
    <t xml:space="preserve">การปล่อยก๊าซเรือนกระจกนอกขอบเขตโครงการในปี y  </t>
  </si>
  <si>
    <t>(2)</t>
  </si>
  <si>
    <r>
      <t>tCO</t>
    </r>
    <r>
      <rPr>
        <vertAlign val="subscript"/>
        <sz val="11"/>
        <color indexed="8"/>
        <rFont val="Arial"/>
        <family val="2"/>
      </rPr>
      <t>2</t>
    </r>
    <r>
      <rPr>
        <sz val="11"/>
        <color indexed="8"/>
        <rFont val="Arial"/>
        <family val="2"/>
      </rPr>
      <t>eq</t>
    </r>
  </si>
  <si>
    <r>
      <t xml:space="preserve">Table 4: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</si>
  <si>
    <t>MWh/p</t>
  </si>
  <si>
    <r>
      <t xml:space="preserve">Table 1: Parameters to be monitored </t>
    </r>
    <r>
      <rPr>
        <b/>
        <i/>
        <sz val="11"/>
        <color indexed="8"/>
        <rFont val="Arial"/>
        <family val="2"/>
      </rPr>
      <t>ex post</t>
    </r>
    <r>
      <rPr>
        <b/>
        <sz val="11"/>
        <color indexed="8"/>
        <rFont val="Arial"/>
        <family val="2"/>
      </rPr>
      <t xml:space="preserve"> (Baseline Emissions)</t>
    </r>
  </si>
  <si>
    <t>(3)</t>
  </si>
  <si>
    <t>Option A</t>
  </si>
  <si>
    <t>Based on public data which is measured by entities other than the project participants (Data used: publicly recognized data such as statistical data and specifications)</t>
  </si>
  <si>
    <t>Option  A Or Option B</t>
  </si>
  <si>
    <t>tCO2eq/MWh</t>
  </si>
  <si>
    <r>
      <t xml:space="preserve">Leakage emissions during the period </t>
    </r>
    <r>
      <rPr>
        <i/>
        <sz val="11"/>
        <color indexed="8"/>
        <rFont val="Arial"/>
        <family val="2"/>
      </rPr>
      <t>p</t>
    </r>
  </si>
  <si>
    <t>LEy</t>
  </si>
  <si>
    <t>j</t>
  </si>
  <si>
    <t>source</t>
  </si>
  <si>
    <t xml:space="preserve">Baseline emissions  during the period (in year y ) </t>
  </si>
  <si>
    <r>
      <t>BE</t>
    </r>
    <r>
      <rPr>
        <vertAlign val="subscript"/>
        <sz val="16"/>
        <color theme="1"/>
        <rFont val="Browallia New"/>
        <family val="2"/>
      </rPr>
      <t>y</t>
    </r>
  </si>
  <si>
    <r>
      <t>EC</t>
    </r>
    <r>
      <rPr>
        <vertAlign val="subscript"/>
        <sz val="11"/>
        <color rgb="FF000000"/>
        <rFont val="Arial"/>
        <family val="2"/>
      </rPr>
      <t>PJ,y</t>
    </r>
  </si>
  <si>
    <r>
      <t>PE</t>
    </r>
    <r>
      <rPr>
        <vertAlign val="subscript"/>
        <sz val="11"/>
        <color rgb="FF000000"/>
        <rFont val="Arial"/>
        <family val="2"/>
      </rPr>
      <t>y</t>
    </r>
  </si>
  <si>
    <r>
      <t>tCO</t>
    </r>
    <r>
      <rPr>
        <vertAlign val="subscript"/>
        <sz val="11"/>
        <color rgb="FF000000"/>
        <rFont val="Arial"/>
        <family val="2"/>
      </rPr>
      <t>2</t>
    </r>
    <r>
      <rPr>
        <sz val="11"/>
        <color indexed="8"/>
        <rFont val="Arial"/>
        <family val="2"/>
      </rPr>
      <t>/MWh</t>
    </r>
  </si>
  <si>
    <t>TDLy</t>
  </si>
  <si>
    <t>-</t>
  </si>
  <si>
    <t>(4)</t>
  </si>
  <si>
    <t>Option C</t>
  </si>
  <si>
    <r>
      <t>EC</t>
    </r>
    <r>
      <rPr>
        <vertAlign val="subscript"/>
        <sz val="11"/>
        <rFont val="Arial"/>
        <family val="2"/>
      </rPr>
      <t>PJ,i,y</t>
    </r>
  </si>
  <si>
    <r>
      <t>tCO</t>
    </r>
    <r>
      <rPr>
        <b/>
        <vertAlign val="subscript"/>
        <sz val="11"/>
        <color rgb="FFFFFFFF"/>
        <rFont val="Arial"/>
        <family val="2"/>
      </rPr>
      <t>2</t>
    </r>
    <r>
      <rPr>
        <b/>
        <sz val="11"/>
        <color indexed="9"/>
        <rFont val="Arial"/>
        <family val="2"/>
      </rPr>
      <t>eq/MWh</t>
    </r>
  </si>
  <si>
    <t>Average technical transmission and distribution losses for providing electricity to source j  during the period p</t>
  </si>
  <si>
    <r>
      <t>EC</t>
    </r>
    <r>
      <rPr>
        <b/>
        <vertAlign val="subscript"/>
        <sz val="11"/>
        <color theme="0"/>
        <rFont val="Arial"/>
        <family val="2"/>
      </rPr>
      <t>PJ,i,y</t>
    </r>
  </si>
  <si>
    <r>
      <t>TDL</t>
    </r>
    <r>
      <rPr>
        <vertAlign val="subscript"/>
        <sz val="16"/>
        <color theme="1"/>
        <rFont val="Browallia New"/>
        <family val="2"/>
      </rPr>
      <t>y</t>
    </r>
  </si>
  <si>
    <r>
      <t>TDL</t>
    </r>
    <r>
      <rPr>
        <b/>
        <vertAlign val="subscript"/>
        <sz val="11"/>
        <color theme="0"/>
        <rFont val="Arial"/>
        <family val="2"/>
      </rPr>
      <t>y</t>
    </r>
  </si>
  <si>
    <r>
      <t>EC</t>
    </r>
    <r>
      <rPr>
        <vertAlign val="subscript"/>
        <sz val="11"/>
        <color rgb="FF000000"/>
        <rFont val="Arial"/>
        <family val="2"/>
      </rPr>
      <t>BL,y</t>
    </r>
  </si>
  <si>
    <t>Electricity consumption in the cooling system for the baseline activity in year y</t>
  </si>
  <si>
    <t>MWh/year</t>
  </si>
  <si>
    <r>
      <t>EF</t>
    </r>
    <r>
      <rPr>
        <vertAlign val="subscript"/>
        <sz val="16"/>
        <color theme="1"/>
        <rFont val="Browallia New"/>
        <family val="2"/>
      </rPr>
      <t>grid,y</t>
    </r>
  </si>
  <si>
    <t>Emission factor for electricity generation/consumption in year y</t>
  </si>
  <si>
    <r>
      <t>EC</t>
    </r>
    <r>
      <rPr>
        <vertAlign val="subscript"/>
        <sz val="16"/>
        <color theme="1"/>
        <rFont val="Browallia New"/>
        <family val="2"/>
      </rPr>
      <t>BL,y</t>
    </r>
  </si>
  <si>
    <t xml:space="preserve">Electricity consumption in the cooling system for the baseline activity in year y </t>
  </si>
  <si>
    <r>
      <t>C</t>
    </r>
    <r>
      <rPr>
        <vertAlign val="subscript"/>
        <sz val="11"/>
        <color rgb="FF000000"/>
        <rFont val="Arial"/>
        <family val="2"/>
      </rPr>
      <t>p,r,y</t>
    </r>
  </si>
  <si>
    <t xml:space="preserve">Cooling output of new district cooling plant r in year y </t>
  </si>
  <si>
    <t>Seasonal energy efficiency ratio of the cooling system for the baseline activity</t>
  </si>
  <si>
    <r>
      <t>SEER</t>
    </r>
    <r>
      <rPr>
        <vertAlign val="subscript"/>
        <sz val="16"/>
        <color theme="1"/>
        <rFont val="Browallia New"/>
        <family val="2"/>
      </rPr>
      <t>BL</t>
    </r>
  </si>
  <si>
    <r>
      <t xml:space="preserve">Case 1: A building with existing cooling systems, </t>
    </r>
    <r>
      <rPr>
        <sz val="16"/>
        <color theme="1"/>
        <rFont val="BrowalliaUPC"/>
        <family val="2"/>
      </rPr>
      <t>there are two options as follows:</t>
    </r>
  </si>
  <si>
    <t>Option 1: 	Refer to the manufacturer’s information of the cooling system.
Option 2:	SEER of the best available technology (BAT) in a host country for a building with the same function (e.g. office, apartments) and similar gross floor area (GFA) in the range from 50 to 150 percent of GFA for the baseline building.</t>
  </si>
  <si>
    <r>
      <t xml:space="preserve">Case 2: A new building, </t>
    </r>
    <r>
      <rPr>
        <sz val="16"/>
        <color theme="1"/>
        <rFont val="BrowalliaUPC"/>
        <family val="2"/>
      </rPr>
      <t>Refer to SEER of the BAT for a building with the same function (e.g. office, apartments) and similar GFA, i.e. in the range from 50 per cent to 150 per cent of the baseline building GFA</t>
    </r>
  </si>
  <si>
    <t xml:space="preserve">Project emissions from electricity consumption associated with the generation of cooling output in the new district cooling system in year y </t>
  </si>
  <si>
    <r>
      <t>tCO2</t>
    </r>
    <r>
      <rPr>
        <vertAlign val="subscript"/>
        <sz val="11"/>
        <color rgb="FF000000"/>
        <rFont val="Arial"/>
        <family val="2"/>
      </rPr>
      <t>e</t>
    </r>
    <r>
      <rPr>
        <sz val="11"/>
        <color indexed="8"/>
        <rFont val="Arial"/>
        <family val="2"/>
      </rPr>
      <t>/year</t>
    </r>
  </si>
  <si>
    <r>
      <t>PE</t>
    </r>
    <r>
      <rPr>
        <vertAlign val="subscript"/>
        <sz val="11"/>
        <color rgb="FF000000"/>
        <rFont val="Arial"/>
        <family val="2"/>
      </rPr>
      <t>EC,y</t>
    </r>
  </si>
  <si>
    <t xml:space="preserve">Project emissions from fossil fuel combustion for generating heat duty supplying to the new district cooling system in year y </t>
  </si>
  <si>
    <r>
      <t>PE</t>
    </r>
    <r>
      <rPr>
        <vertAlign val="subscript"/>
        <sz val="11"/>
        <color rgb="FF000000"/>
        <rFont val="Arial"/>
        <family val="2"/>
      </rPr>
      <t>FC,y</t>
    </r>
  </si>
  <si>
    <r>
      <t>tCO</t>
    </r>
    <r>
      <rPr>
        <vertAlign val="subscript"/>
        <sz val="11"/>
        <color indexed="8"/>
        <rFont val="Arial"/>
        <family val="2"/>
      </rPr>
      <t>2</t>
    </r>
    <r>
      <rPr>
        <sz val="11"/>
        <color indexed="8"/>
        <rFont val="Arial"/>
        <family val="2"/>
      </rPr>
      <t>/year</t>
    </r>
  </si>
  <si>
    <t xml:space="preserve">Emissions from electricity consumption associated with the generation of cooling output in the new district cooling system.  </t>
  </si>
  <si>
    <t>Electricity consumption for the project activity in year y</t>
  </si>
  <si>
    <t xml:space="preserve"> MWh/year</t>
  </si>
  <si>
    <t xml:space="preserve">Emission due to refrigerant leaking from the project district cooling system in year y </t>
  </si>
  <si>
    <r>
      <t>LE</t>
    </r>
    <r>
      <rPr>
        <vertAlign val="subscript"/>
        <sz val="11"/>
        <color rgb="FF000000"/>
        <rFont val="Arial"/>
        <family val="2"/>
      </rPr>
      <t>Ref,y</t>
    </r>
  </si>
  <si>
    <t>Emission due to the freshwater consumption in the project district cooling system in year y</t>
  </si>
  <si>
    <r>
      <t>LE</t>
    </r>
    <r>
      <rPr>
        <vertAlign val="subscript"/>
        <sz val="11"/>
        <color rgb="FF000000"/>
        <rFont val="Arial"/>
        <family val="2"/>
      </rPr>
      <t>water,y</t>
    </r>
  </si>
  <si>
    <r>
      <t>LE</t>
    </r>
    <r>
      <rPr>
        <vertAlign val="subscript"/>
        <sz val="16"/>
        <color theme="1"/>
        <rFont val="Browallia New"/>
        <family val="2"/>
      </rPr>
      <t>Ref,y</t>
    </r>
  </si>
  <si>
    <t>Refrigerant leakage emission from the project in year y</t>
  </si>
  <si>
    <r>
      <t>tCO</t>
    </r>
    <r>
      <rPr>
        <vertAlign val="subscript"/>
        <sz val="11"/>
        <color rgb="FF000000"/>
        <rFont val="Arial"/>
        <family val="2"/>
      </rPr>
      <t>2</t>
    </r>
  </si>
  <si>
    <t>Quantity of refrigerant k filled in the district cooling system in year y</t>
  </si>
  <si>
    <t xml:space="preserve"> tonnes</t>
  </si>
  <si>
    <r>
      <t>R</t>
    </r>
    <r>
      <rPr>
        <vertAlign val="subscript"/>
        <sz val="11"/>
        <color rgb="FF000000"/>
        <rFont val="Arial"/>
        <family val="2"/>
      </rPr>
      <t>k,y</t>
    </r>
  </si>
  <si>
    <t>Global Warming Potential of the refrigerant k</t>
  </si>
  <si>
    <r>
      <t>GWP</t>
    </r>
    <r>
      <rPr>
        <vertAlign val="subscript"/>
        <sz val="16"/>
        <color theme="1"/>
        <rFont val="Browallia New"/>
        <family val="2"/>
      </rPr>
      <t>k</t>
    </r>
  </si>
  <si>
    <r>
      <t xml:space="preserve"> LE</t>
    </r>
    <r>
      <rPr>
        <vertAlign val="subscript"/>
        <sz val="16"/>
        <color theme="1"/>
        <rFont val="Browallia New"/>
        <family val="2"/>
      </rPr>
      <t>water,y</t>
    </r>
  </si>
  <si>
    <r>
      <t>tCO</t>
    </r>
    <r>
      <rPr>
        <vertAlign val="subscript"/>
        <sz val="11"/>
        <color rgb="FF000000"/>
        <rFont val="Arial"/>
        <family val="2"/>
      </rPr>
      <t>2</t>
    </r>
    <r>
      <rPr>
        <sz val="11"/>
        <color indexed="8"/>
        <rFont val="Arial"/>
        <family val="2"/>
      </rPr>
      <t>/year</t>
    </r>
  </si>
  <si>
    <t xml:space="preserve">Emissions due to the freshwater consumption in the project district cooling system in year y </t>
  </si>
  <si>
    <t>Amount of water make up into the water-cooled condenser system of the district cooling system under the project activity</t>
  </si>
  <si>
    <r>
      <t xml:space="preserve"> m</t>
    </r>
    <r>
      <rPr>
        <vertAlign val="superscript"/>
        <sz val="11"/>
        <color rgb="FF000000"/>
        <rFont val="Arial"/>
        <family val="2"/>
      </rPr>
      <t>3</t>
    </r>
    <r>
      <rPr>
        <sz val="11"/>
        <color indexed="8"/>
        <rFont val="Arial"/>
        <family val="2"/>
      </rPr>
      <t>/year</t>
    </r>
  </si>
  <si>
    <r>
      <t>Q</t>
    </r>
    <r>
      <rPr>
        <vertAlign val="subscript"/>
        <sz val="16"/>
        <color theme="1"/>
        <rFont val="Browallia New"/>
        <family val="2"/>
      </rPr>
      <t>water</t>
    </r>
  </si>
  <si>
    <t>Emission factor of the production of freshwater</t>
  </si>
  <si>
    <r>
      <t xml:space="preserve"> tCO</t>
    </r>
    <r>
      <rPr>
        <vertAlign val="subscript"/>
        <sz val="11"/>
        <color rgb="FF000000"/>
        <rFont val="Arial"/>
        <family val="2"/>
      </rPr>
      <t>2</t>
    </r>
    <r>
      <rPr>
        <sz val="11"/>
        <color indexed="8"/>
        <rFont val="Arial"/>
        <family val="2"/>
      </rPr>
      <t>e/m3</t>
    </r>
  </si>
  <si>
    <r>
      <t>EF</t>
    </r>
    <r>
      <rPr>
        <vertAlign val="subscript"/>
        <sz val="16"/>
        <color theme="1"/>
        <rFont val="Browallia New"/>
        <family val="2"/>
      </rPr>
      <t>water</t>
    </r>
  </si>
  <si>
    <r>
      <t>C</t>
    </r>
    <r>
      <rPr>
        <vertAlign val="subscript"/>
        <sz val="16"/>
        <color theme="1"/>
        <rFont val="Browallia New"/>
        <family val="2"/>
      </rPr>
      <t>p,r,y</t>
    </r>
  </si>
  <si>
    <t xml:space="preserve">Average chilled water flow rate (integrated over the year) of new district cooling plant r in year y </t>
  </si>
  <si>
    <t>g/hour</t>
  </si>
  <si>
    <r>
      <t>F</t>
    </r>
    <r>
      <rPr>
        <vertAlign val="subscript"/>
        <sz val="11"/>
        <color rgb="FF000000"/>
        <rFont val="Arial"/>
        <family val="2"/>
      </rPr>
      <t>r,y</t>
    </r>
  </si>
  <si>
    <t xml:space="preserve">Temperature difference between supply and return of chilled water for new district cooling plant r in year y </t>
  </si>
  <si>
    <t>°C</t>
  </si>
  <si>
    <r>
      <t>∆T</t>
    </r>
    <r>
      <rPr>
        <vertAlign val="subscript"/>
        <sz val="16"/>
        <color theme="1"/>
        <rFont val="Browallia New"/>
        <family val="2"/>
      </rPr>
      <t>r,y</t>
    </r>
  </si>
  <si>
    <t xml:space="preserve">Number of the operating hours of the new district cooling plant r in year y </t>
  </si>
  <si>
    <t>hours</t>
  </si>
  <si>
    <r>
      <t>h</t>
    </r>
    <r>
      <rPr>
        <vertAlign val="subscript"/>
        <sz val="16"/>
        <color theme="1"/>
        <rFont val="Browallia New"/>
        <family val="2"/>
      </rPr>
      <t>r,y</t>
    </r>
  </si>
  <si>
    <t xml:space="preserve">Specific heat capacity of chilled water </t>
  </si>
  <si>
    <t>J/g</t>
  </si>
  <si>
    <r>
      <t>C</t>
    </r>
    <r>
      <rPr>
        <vertAlign val="subscript"/>
        <sz val="16"/>
        <color theme="1"/>
        <rFont val="Browallia New"/>
        <family val="2"/>
      </rPr>
      <t>p</t>
    </r>
  </si>
  <si>
    <r>
      <t xml:space="preserve">Cooling output of new district cooling plant r during the period </t>
    </r>
    <r>
      <rPr>
        <i/>
        <sz val="11"/>
        <rFont val="Arial"/>
        <family val="2"/>
      </rPr>
      <t>p</t>
    </r>
    <r>
      <rPr>
        <sz val="11"/>
        <rFont val="Arial"/>
        <family val="2"/>
      </rPr>
      <t xml:space="preserve">  (in year y ) </t>
    </r>
  </si>
  <si>
    <t>Values are recorded by measuring instruments for flow rate and chilled water temperature equipped in the control system of the chiller system. And, the instruments can be measuring in real time, continuously.</t>
  </si>
  <si>
    <t>Used for option 1, the values are measured as follows. 
1)	Different temperatures between the chilled water output and the returned chilled water
2)	Chilled water flow rate
The measured values are used to calculate the amount of cooling load according to the frequency record of the instrument referring to the calculation method from Case 2</t>
  </si>
  <si>
    <t>Continuous monitoring and monthly recording at least</t>
  </si>
  <si>
    <t>Option  C</t>
  </si>
  <si>
    <r>
      <t>F</t>
    </r>
    <r>
      <rPr>
        <vertAlign val="subscript"/>
        <sz val="11"/>
        <rFont val="Arial"/>
        <family val="2"/>
      </rPr>
      <t>r,y</t>
    </r>
  </si>
  <si>
    <r>
      <t xml:space="preserve">Average chilled water flow rate (integrated over the year) of new district cooling plant r  during the period </t>
    </r>
    <r>
      <rPr>
        <i/>
        <sz val="11"/>
        <rFont val="Arial"/>
        <family val="2"/>
      </rPr>
      <t>p</t>
    </r>
    <r>
      <rPr>
        <sz val="11"/>
        <rFont val="Arial"/>
        <family val="2"/>
      </rPr>
      <t xml:space="preserve">  (in year y ) </t>
    </r>
  </si>
  <si>
    <t>g/hr</t>
  </si>
  <si>
    <t>Recorded data measured by flow meters or calculation based on volumetric meters.</t>
  </si>
  <si>
    <t>Summary of annual average flow rate data</t>
  </si>
  <si>
    <r>
      <t>∆T</t>
    </r>
    <r>
      <rPr>
        <vertAlign val="subscript"/>
        <sz val="11"/>
        <rFont val="Tahoma"/>
        <family val="2"/>
      </rPr>
      <t>r,y</t>
    </r>
  </si>
  <si>
    <t xml:space="preserve">Temperature difference between supply and return of chilled water for new district cooling plant r during the period p  (in year y ) </t>
  </si>
  <si>
    <t>Recorded data measured by temperature instrument</t>
  </si>
  <si>
    <t>Summary of annual average temperature data</t>
  </si>
  <si>
    <r>
      <t>h</t>
    </r>
    <r>
      <rPr>
        <vertAlign val="subscript"/>
        <sz val="11"/>
        <rFont val="Tahoma"/>
        <family val="2"/>
      </rPr>
      <t>r,y</t>
    </r>
  </si>
  <si>
    <t>hr</t>
  </si>
  <si>
    <t xml:space="preserve">Number of the operating hours of the new district cooling plant r during the period p  (in year y ) </t>
  </si>
  <si>
    <t>Recorded data collected by the plant operator</t>
  </si>
  <si>
    <t xml:space="preserve">Summary of working hours data for the year </t>
  </si>
  <si>
    <r>
      <t xml:space="preserve">Table 2: Parameters to be monitored </t>
    </r>
    <r>
      <rPr>
        <b/>
        <i/>
        <sz val="11"/>
        <color indexed="8"/>
        <rFont val="Arial"/>
        <family val="2"/>
      </rPr>
      <t>ex post</t>
    </r>
    <r>
      <rPr>
        <b/>
        <sz val="11"/>
        <color indexed="8"/>
        <rFont val="Arial"/>
        <family val="2"/>
      </rPr>
      <t xml:space="preserve"> (Project Emissions)</t>
    </r>
  </si>
  <si>
    <t xml:space="preserve">The amount of electricity consumed by the project activity from electricity consumption sources during the period p (in year y ) </t>
  </si>
  <si>
    <t>Measurement report of electricity consumption using electrical power meter</t>
  </si>
  <si>
    <t>Summary of annual electricity production data</t>
  </si>
  <si>
    <r>
      <t>EF</t>
    </r>
    <r>
      <rPr>
        <vertAlign val="subscript"/>
        <sz val="11"/>
        <rFont val="Arial"/>
        <family val="2"/>
      </rPr>
      <t>grid,y</t>
    </r>
  </si>
  <si>
    <t>Report on greenhouse gas emissions (Emission Factor) from electricity production in national grid and from heat production for greenhouse gas reduction projects and activities announced by the TGO.</t>
  </si>
  <si>
    <r>
      <rPr>
        <b/>
        <u/>
        <sz val="11"/>
        <rFont val="Arial"/>
        <family val="2"/>
      </rPr>
      <t xml:space="preserve">For preparing project proposal documents
</t>
    </r>
    <r>
      <rPr>
        <sz val="11"/>
        <rFont val="Arial"/>
        <family val="2"/>
      </rPr>
      <t>Use the latest EFgrid,y value announced by the TGO.</t>
    </r>
    <r>
      <rPr>
        <b/>
        <u/>
        <sz val="11"/>
        <rFont val="Arial"/>
        <family val="2"/>
      </rPr>
      <t xml:space="preserve">
For following up on the results of reducing greenhouse gas emissions.
</t>
    </r>
    <r>
      <rPr>
        <sz val="11"/>
        <rFont val="Arial"/>
        <family val="2"/>
      </rPr>
      <t>Use the EFgrid,y value announced by the TGO according to the year of the period for which carbon credit certification is requested. In the case that the year of the period for which carbon credit certification is requested does not yet have the EFgrid,y value announced by the TGO, use the latest EFgrid,y value announced by the TGO instead in that year.</t>
    </r>
  </si>
  <si>
    <r>
      <t xml:space="preserve">Table 3 Parameters to be monitored </t>
    </r>
    <r>
      <rPr>
        <b/>
        <i/>
        <sz val="11"/>
        <color indexed="8"/>
        <rFont val="Arial"/>
        <family val="2"/>
      </rPr>
      <t>ex post</t>
    </r>
    <r>
      <rPr>
        <b/>
        <sz val="11"/>
        <color indexed="8"/>
        <rFont val="Arial"/>
        <family val="2"/>
      </rPr>
      <t xml:space="preserve"> (Leakage Emission)</t>
    </r>
  </si>
  <si>
    <r>
      <t>R</t>
    </r>
    <r>
      <rPr>
        <vertAlign val="subscript"/>
        <sz val="11"/>
        <rFont val="Arial"/>
        <family val="2"/>
      </rPr>
      <t>k,y</t>
    </r>
  </si>
  <si>
    <t xml:space="preserve">Quantity of refrigerant k used in the project during the period p (in year y ) </t>
  </si>
  <si>
    <t>tonnes</t>
  </si>
  <si>
    <t>Records from the plant operator</t>
  </si>
  <si>
    <t>Summary of data on the amount of refrigerant used or added annually.</t>
  </si>
  <si>
    <t>Every time checking when it is refilled and monthly recording at least</t>
  </si>
  <si>
    <r>
      <t>m</t>
    </r>
    <r>
      <rPr>
        <vertAlign val="superscript"/>
        <sz val="11"/>
        <rFont val="Arial"/>
        <family val="2"/>
      </rPr>
      <t>3</t>
    </r>
    <r>
      <rPr>
        <sz val="11"/>
        <rFont val="Arial"/>
        <family val="2"/>
      </rPr>
      <t>/year</t>
    </r>
  </si>
  <si>
    <r>
      <t>Q</t>
    </r>
    <r>
      <rPr>
        <vertAlign val="subscript"/>
        <sz val="11"/>
        <rFont val="Arial"/>
        <family val="2"/>
      </rPr>
      <t>water</t>
    </r>
  </si>
  <si>
    <r>
      <rPr>
        <b/>
        <u/>
        <sz val="11"/>
        <rFont val="Arial"/>
        <family val="2"/>
      </rPr>
      <t>In the case of project design document preparation</t>
    </r>
    <r>
      <rPr>
        <sz val="11"/>
        <rFont val="Arial"/>
        <family val="2"/>
      </rPr>
      <t xml:space="preserve">
The design data are applied.
</t>
    </r>
    <r>
      <rPr>
        <b/>
        <u/>
        <sz val="11"/>
        <rFont val="Arial"/>
        <family val="2"/>
      </rPr>
      <t>In the case of emission reduction monitoring</t>
    </r>
    <r>
      <rPr>
        <sz val="11"/>
        <rFont val="Arial"/>
        <family val="2"/>
      </rPr>
      <t xml:space="preserve">
Measurement report of water consumption is applied.</t>
    </r>
  </si>
  <si>
    <t>Summary of annual water consumption</t>
  </si>
  <si>
    <r>
      <t>GWP</t>
    </r>
    <r>
      <rPr>
        <vertAlign val="subscript"/>
        <sz val="11"/>
        <rFont val="Arial"/>
        <family val="2"/>
      </rPr>
      <t>k</t>
    </r>
  </si>
  <si>
    <t>Report on the global warming potential values of refrigerants is announced by the TGO.</t>
  </si>
  <si>
    <r>
      <t xml:space="preserve">For preparing project proposal documents
</t>
    </r>
    <r>
      <rPr>
        <sz val="11"/>
        <rFont val="Arial"/>
        <family val="2"/>
      </rPr>
      <t xml:space="preserve">Use the latest GWP value announced by the TGO
</t>
    </r>
    <r>
      <rPr>
        <b/>
        <u/>
        <sz val="11"/>
        <rFont val="Arial"/>
        <family val="2"/>
      </rPr>
      <t xml:space="preserve">For following up on the results of reducing greenhouse gas emissions
</t>
    </r>
    <r>
      <rPr>
        <sz val="11"/>
        <rFont val="Arial"/>
        <family val="2"/>
      </rPr>
      <t>Use the GWP value announced by the TGO according to the year of the period for which carbon credit certification is requested.</t>
    </r>
  </si>
  <si>
    <t>Option  A Or Option C</t>
  </si>
  <si>
    <r>
      <t>C</t>
    </r>
    <r>
      <rPr>
        <vertAlign val="subscript"/>
        <sz val="11"/>
        <rFont val="Tahoma"/>
        <family val="2"/>
      </rPr>
      <t>P,r,y</t>
    </r>
  </si>
  <si>
    <r>
      <t>C</t>
    </r>
    <r>
      <rPr>
        <b/>
        <vertAlign val="subscript"/>
        <sz val="11"/>
        <color theme="0"/>
        <rFont val="Arial"/>
        <family val="2"/>
      </rPr>
      <t>P,r,y</t>
    </r>
  </si>
  <si>
    <t xml:space="preserve">Cooling output of new district cooling plant r during the period p </t>
  </si>
  <si>
    <r>
      <t>F</t>
    </r>
    <r>
      <rPr>
        <b/>
        <vertAlign val="subscript"/>
        <sz val="11"/>
        <color theme="0"/>
        <rFont val="Arial"/>
        <family val="2"/>
      </rPr>
      <t>r,y</t>
    </r>
  </si>
  <si>
    <t>Average chilled water flow rate (integrated over the year) of new district cooling plant r  during the period p</t>
  </si>
  <si>
    <r>
      <t>∆T</t>
    </r>
    <r>
      <rPr>
        <b/>
        <vertAlign val="subscript"/>
        <sz val="11"/>
        <color theme="0"/>
        <rFont val="Arial"/>
        <family val="2"/>
      </rPr>
      <t>r,y</t>
    </r>
  </si>
  <si>
    <t>Temperature difference between supply and return of chilled water for new district cooling plant r during the period p</t>
  </si>
  <si>
    <r>
      <t>h</t>
    </r>
    <r>
      <rPr>
        <b/>
        <vertAlign val="subscript"/>
        <sz val="11"/>
        <color theme="0"/>
        <rFont val="Arial"/>
        <family val="2"/>
      </rPr>
      <t>r,y</t>
    </r>
  </si>
  <si>
    <t xml:space="preserve">Number of the operating hours of the new district cooling plant r during the period p </t>
  </si>
  <si>
    <t>The amount of electricity consumed by the project activity from electricity consumption sources during the period p</t>
  </si>
  <si>
    <r>
      <t>EF</t>
    </r>
    <r>
      <rPr>
        <b/>
        <vertAlign val="subscript"/>
        <sz val="11"/>
        <color theme="0"/>
        <rFont val="Arial"/>
        <family val="2"/>
      </rPr>
      <t>grid,y</t>
    </r>
  </si>
  <si>
    <r>
      <t>CO</t>
    </r>
    <r>
      <rPr>
        <vertAlign val="subscript"/>
        <sz val="11"/>
        <rFont val="Arial"/>
        <family val="2"/>
      </rPr>
      <t>2</t>
    </r>
    <r>
      <rPr>
        <sz val="11"/>
        <rFont val="Arial"/>
        <family val="2"/>
      </rPr>
      <t xml:space="preserve"> emission factor for electricity use   during the period (in year y ) </t>
    </r>
  </si>
  <si>
    <r>
      <t>CO</t>
    </r>
    <r>
      <rPr>
        <b/>
        <vertAlign val="subscript"/>
        <sz val="11"/>
        <color theme="0"/>
        <rFont val="Arial"/>
        <family val="2"/>
      </rPr>
      <t>2</t>
    </r>
    <r>
      <rPr>
        <b/>
        <sz val="11"/>
        <color theme="0"/>
        <rFont val="Arial"/>
        <family val="2"/>
      </rPr>
      <t xml:space="preserve"> emission factor for electricity use   during the period</t>
    </r>
  </si>
  <si>
    <r>
      <t>R</t>
    </r>
    <r>
      <rPr>
        <b/>
        <vertAlign val="subscript"/>
        <sz val="11"/>
        <color theme="0"/>
        <rFont val="Arial"/>
        <family val="2"/>
      </rPr>
      <t>k,y</t>
    </r>
  </si>
  <si>
    <t>Quantity of refrigerant k used in the project during the period p</t>
  </si>
  <si>
    <r>
      <t>Q</t>
    </r>
    <r>
      <rPr>
        <b/>
        <vertAlign val="subscript"/>
        <sz val="11"/>
        <color theme="0"/>
        <rFont val="Arial"/>
        <family val="2"/>
      </rPr>
      <t>water</t>
    </r>
  </si>
  <si>
    <r>
      <t>m</t>
    </r>
    <r>
      <rPr>
        <b/>
        <vertAlign val="superscript"/>
        <sz val="11"/>
        <color rgb="FFFFFFFF"/>
        <rFont val="Arial"/>
        <family val="2"/>
      </rPr>
      <t>3</t>
    </r>
    <r>
      <rPr>
        <b/>
        <sz val="11"/>
        <color indexed="9"/>
        <rFont val="Arial"/>
        <family val="2"/>
      </rPr>
      <t>/year</t>
    </r>
  </si>
  <si>
    <r>
      <t>GWP</t>
    </r>
    <r>
      <rPr>
        <b/>
        <vertAlign val="subscript"/>
        <sz val="11"/>
        <color theme="0"/>
        <rFont val="Arial"/>
        <family val="2"/>
      </rPr>
      <t>k</t>
    </r>
  </si>
  <si>
    <t>2. Calculations for reference emissions</t>
  </si>
  <si>
    <t>2.1	 Electricity consumption in the cooling system for the baseline activity</t>
  </si>
  <si>
    <r>
      <t>2.1.1 Seasonal Energy Efficiency Ratio (SEER</t>
    </r>
    <r>
      <rPr>
        <vertAlign val="subscript"/>
        <sz val="11"/>
        <color rgb="FF000000"/>
        <rFont val="Arial"/>
        <family val="2"/>
      </rPr>
      <t>BL</t>
    </r>
    <r>
      <rPr>
        <sz val="11"/>
        <color indexed="8"/>
        <rFont val="Arial"/>
        <family val="2"/>
      </rPr>
      <t>)</t>
    </r>
  </si>
  <si>
    <t>3. Calculations of the project emissions</t>
  </si>
  <si>
    <t>3.1 Emissions from electricity consumption associated with the generation of cooling output in the new district cooling system.</t>
  </si>
  <si>
    <t>4. Calculations of the Leakage emissions</t>
  </si>
  <si>
    <t xml:space="preserve">4.1.1	Refrigerant leakage emission from the project </t>
  </si>
  <si>
    <t>4.1.2	 Emission due to the freshwater usage in the project system</t>
  </si>
  <si>
    <r>
      <t>Monitoring Spreadsheet: JCM_TH_TVER-06-01_</t>
    </r>
    <r>
      <rPr>
        <sz val="11"/>
        <color rgb="FFFF0000"/>
        <rFont val="Arial"/>
        <family val="2"/>
      </rPr>
      <t>ver01.0</t>
    </r>
  </si>
  <si>
    <t>T-VER-P-TOOL-02-01 (Calculation Process Sheet) [Attachment to Project Design Document]</t>
  </si>
  <si>
    <t>1. Greenhouse gas emissions from the use of fossil fuels</t>
  </si>
  <si>
    <t>1.1 Project emissions from fossil fuel consumption</t>
  </si>
  <si>
    <t>Fuel type</t>
  </si>
  <si>
    <r>
      <t>PE</t>
    </r>
    <r>
      <rPr>
        <vertAlign val="subscript"/>
        <sz val="16"/>
        <color theme="1"/>
        <rFont val="Browallia New"/>
        <family val="2"/>
      </rPr>
      <t>FF,j,y</t>
    </r>
  </si>
  <si>
    <t>Quantity of fuel type i combusted in process j in the year y (mass or volume unit/y)</t>
  </si>
  <si>
    <t>unit/y</t>
  </si>
  <si>
    <r>
      <t>FC</t>
    </r>
    <r>
      <rPr>
        <vertAlign val="subscript"/>
        <sz val="16"/>
        <color theme="1"/>
        <rFont val="Browallia New"/>
        <family val="2"/>
      </rPr>
      <t>i,j,y</t>
    </r>
  </si>
  <si>
    <r>
      <t>CO</t>
    </r>
    <r>
      <rPr>
        <vertAlign val="subscript"/>
        <sz val="11"/>
        <color rgb="FF000000"/>
        <rFont val="Arial"/>
        <family val="2"/>
      </rPr>
      <t>2</t>
    </r>
    <r>
      <rPr>
        <sz val="11"/>
        <color indexed="8"/>
        <rFont val="Arial"/>
        <family val="2"/>
      </rPr>
      <t xml:space="preserve"> emission coefficient of fuel type i in the year y (tCO</t>
    </r>
    <r>
      <rPr>
        <vertAlign val="subscript"/>
        <sz val="11"/>
        <color rgb="FF000000"/>
        <rFont val="Arial"/>
        <family val="2"/>
      </rPr>
      <t>2</t>
    </r>
    <r>
      <rPr>
        <sz val="11"/>
        <color indexed="8"/>
        <rFont val="Arial"/>
        <family val="2"/>
      </rPr>
      <t xml:space="preserve">/mass or volume unit) </t>
    </r>
  </si>
  <si>
    <r>
      <t>COEF</t>
    </r>
    <r>
      <rPr>
        <vertAlign val="subscript"/>
        <sz val="16"/>
        <color theme="1"/>
        <rFont val="Browallia New"/>
        <family val="2"/>
      </rPr>
      <t>i,y</t>
    </r>
  </si>
  <si>
    <t>Fuel types combusted in process j in the year y</t>
  </si>
  <si>
    <t>i</t>
  </si>
  <si>
    <t>1.2 Leakage emissions</t>
  </si>
  <si>
    <r>
      <t>LE</t>
    </r>
    <r>
      <rPr>
        <vertAlign val="subscript"/>
        <sz val="16"/>
        <color theme="1"/>
        <rFont val="Browallia New"/>
        <family val="2"/>
      </rPr>
      <t>FF,y</t>
    </r>
  </si>
  <si>
    <t>Leakage emissions in year y</t>
  </si>
  <si>
    <t>Amount of fossil fuel type i used to transport biomass in the year y (mass or volume unit/y)</t>
  </si>
  <si>
    <r>
      <t>FC</t>
    </r>
    <r>
      <rPr>
        <vertAlign val="subscript"/>
        <sz val="16"/>
        <color theme="1"/>
        <rFont val="Browallia New"/>
        <family val="2"/>
      </rPr>
      <t>TR,i,y</t>
    </r>
  </si>
  <si>
    <r>
      <t>tCO</t>
    </r>
    <r>
      <rPr>
        <vertAlign val="subscript"/>
        <sz val="11"/>
        <color rgb="FF000000"/>
        <rFont val="Arial"/>
        <family val="2"/>
      </rPr>
      <t>2</t>
    </r>
    <r>
      <rPr>
        <sz val="11"/>
        <color indexed="8"/>
        <rFont val="Arial"/>
        <family val="2"/>
      </rPr>
      <t>/unit</t>
    </r>
  </si>
  <si>
    <r>
      <t>1.3 The CO</t>
    </r>
    <r>
      <rPr>
        <vertAlign val="subscript"/>
        <sz val="11"/>
        <color rgb="FF000000"/>
        <rFont val="Arial"/>
        <family val="2"/>
      </rPr>
      <t>2</t>
    </r>
    <r>
      <rPr>
        <sz val="11"/>
        <color indexed="8"/>
        <rFont val="Arial"/>
        <family val="2"/>
      </rPr>
      <t xml:space="preserve"> emission coefficient</t>
    </r>
  </si>
  <si>
    <t>Option 1: The CO2 emission coefficient COEFi,y is calculated based on the chemical composition of the fossil fuel type i,</t>
  </si>
  <si>
    <t xml:space="preserve">Case 1: If FCi,j,y and FCTR,i,y are measured in a mass unit:
</t>
  </si>
  <si>
    <t>Weighted average mass fraction of carbon in fuel type i in year y (tC/mass unit of the fuel)</t>
  </si>
  <si>
    <t>tC/unit</t>
  </si>
  <si>
    <r>
      <t>w</t>
    </r>
    <r>
      <rPr>
        <vertAlign val="subscript"/>
        <sz val="16"/>
        <color theme="1"/>
        <rFont val="Browallia New"/>
        <family val="2"/>
      </rPr>
      <t>C,i,y</t>
    </r>
  </si>
  <si>
    <r>
      <t>р</t>
    </r>
    <r>
      <rPr>
        <vertAlign val="subscript"/>
        <sz val="16"/>
        <color theme="1"/>
        <rFont val="Tahoma"/>
        <family val="2"/>
      </rPr>
      <t>i,y</t>
    </r>
  </si>
  <si>
    <r>
      <t>Option 2: The CO</t>
    </r>
    <r>
      <rPr>
        <vertAlign val="subscript"/>
        <sz val="11"/>
        <color rgb="FF000000"/>
        <rFont val="Arial"/>
        <family val="2"/>
      </rPr>
      <t>2</t>
    </r>
    <r>
      <rPr>
        <sz val="11"/>
        <color indexed="8"/>
        <rFont val="Arial"/>
        <family val="2"/>
      </rPr>
      <t xml:space="preserve"> emission coefficient COEF</t>
    </r>
    <r>
      <rPr>
        <vertAlign val="subscript"/>
        <sz val="11"/>
        <color rgb="FF000000"/>
        <rFont val="Arial"/>
        <family val="2"/>
      </rPr>
      <t>i,y</t>
    </r>
    <r>
      <rPr>
        <sz val="11"/>
        <color indexed="8"/>
        <rFont val="Arial"/>
        <family val="2"/>
      </rPr>
      <t xml:space="preserve"> is calculated based on net calorific value and CO</t>
    </r>
    <r>
      <rPr>
        <vertAlign val="subscript"/>
        <sz val="11"/>
        <color rgb="FF000000"/>
        <rFont val="Arial"/>
        <family val="2"/>
      </rPr>
      <t>2</t>
    </r>
    <r>
      <rPr>
        <sz val="11"/>
        <color indexed="8"/>
        <rFont val="Arial"/>
        <family val="2"/>
      </rPr>
      <t xml:space="preserve"> emission factor of the fuel type i,</t>
    </r>
  </si>
  <si>
    <t>Weighted average net calorific value of the fuel type i in year y (GJ/mass or volume unit)</t>
  </si>
  <si>
    <t>GJ/unit</t>
  </si>
  <si>
    <r>
      <t>NCV</t>
    </r>
    <r>
      <rPr>
        <vertAlign val="subscript"/>
        <sz val="16"/>
        <color theme="1"/>
        <rFont val="Browallia New"/>
        <family val="2"/>
      </rPr>
      <t>i,y</t>
    </r>
  </si>
  <si>
    <t xml:space="preserve">Reference emissions during the period (in year y ) </t>
  </si>
  <si>
    <r>
      <t xml:space="preserve">Emission reductions during the period </t>
    </r>
    <r>
      <rPr>
        <i/>
        <sz val="11"/>
        <color indexed="8"/>
        <rFont val="Arial"/>
        <family val="2"/>
      </rPr>
      <t xml:space="preserve"> </t>
    </r>
    <r>
      <rPr>
        <sz val="11"/>
        <color rgb="FF000000"/>
        <rFont val="Arial"/>
        <family val="2"/>
      </rPr>
      <t xml:space="preserve">(in year y ) </t>
    </r>
  </si>
  <si>
    <r>
      <t>ER</t>
    </r>
    <r>
      <rPr>
        <vertAlign val="subscript"/>
        <sz val="11"/>
        <color indexed="8"/>
        <rFont val="Arial"/>
        <family val="2"/>
      </rPr>
      <t>y</t>
    </r>
  </si>
  <si>
    <r>
      <t>RE</t>
    </r>
    <r>
      <rPr>
        <vertAlign val="subscript"/>
        <sz val="11"/>
        <color rgb="FF000000"/>
        <rFont val="Arial"/>
        <family val="2"/>
      </rPr>
      <t>y</t>
    </r>
  </si>
  <si>
    <t>Option 1: Measurement report which there is information on the amount of electricity issued by the producer and the amount of electricity that the electricity consumer receives
Option 2: Use the latest value announced by the TGO.</t>
  </si>
  <si>
    <t>1) If using option 1, the project developer must monitor the value every year throughout the crediting period.
2) If using option 2, the project developer must use this value throughout the crediting period.</t>
  </si>
  <si>
    <t>Set once in the first year of the crediting period.</t>
  </si>
  <si>
    <t>Project emissions from fossil fuel consumption in process j in the year y</t>
  </si>
  <si>
    <r>
      <t>Case 2: If FCi,j,y and FC</t>
    </r>
    <r>
      <rPr>
        <vertAlign val="subscript"/>
        <sz val="11"/>
        <color rgb="FFFF0000"/>
        <rFont val="Arial"/>
        <family val="2"/>
      </rPr>
      <t>TR,i,y</t>
    </r>
    <r>
      <rPr>
        <sz val="11"/>
        <color rgb="FFFF0000"/>
        <rFont val="Arial"/>
        <family val="2"/>
      </rPr>
      <t xml:space="preserve"> are measured in a volume unit:
</t>
    </r>
  </si>
  <si>
    <r>
      <t>CO</t>
    </r>
    <r>
      <rPr>
        <vertAlign val="subscript"/>
        <sz val="11"/>
        <color rgb="FF000000"/>
        <rFont val="Arial"/>
        <family val="2"/>
      </rPr>
      <t>2</t>
    </r>
    <r>
      <rPr>
        <sz val="11"/>
        <color indexed="8"/>
        <rFont val="Arial"/>
        <family val="2"/>
      </rPr>
      <t xml:space="preserve"> emission coefficient of fuel type i in the year y (tCO</t>
    </r>
    <r>
      <rPr>
        <vertAlign val="subscript"/>
        <sz val="11"/>
        <color rgb="FF000000"/>
        <rFont val="Arial"/>
        <family val="2"/>
      </rPr>
      <t>2</t>
    </r>
    <r>
      <rPr>
        <sz val="11"/>
        <color indexed="8"/>
        <rFont val="Arial"/>
        <family val="2"/>
      </rPr>
      <t xml:space="preserve">/volume unit) </t>
    </r>
  </si>
  <si>
    <r>
      <t>tCO</t>
    </r>
    <r>
      <rPr>
        <vertAlign val="subscript"/>
        <sz val="11"/>
        <color rgb="FF000000"/>
        <rFont val="Arial"/>
        <family val="2"/>
      </rPr>
      <t>2</t>
    </r>
    <r>
      <rPr>
        <sz val="11"/>
        <color indexed="8"/>
        <rFont val="Arial"/>
        <family val="2"/>
      </rPr>
      <t>/volume unit</t>
    </r>
  </si>
  <si>
    <t>Weighted average density of fuel type i in year y (volume unit of the fuel)</t>
  </si>
  <si>
    <t>tC/volume unit</t>
  </si>
  <si>
    <t xml:space="preserve">Weighted average CO2 emission factor of fuel type i in year y </t>
  </si>
  <si>
    <r>
      <t>tCO</t>
    </r>
    <r>
      <rPr>
        <vertAlign val="subscript"/>
        <sz val="11"/>
        <color rgb="FF000000"/>
        <rFont val="Arial"/>
        <family val="2"/>
      </rPr>
      <t>2</t>
    </r>
    <r>
      <rPr>
        <sz val="11"/>
        <color indexed="8"/>
        <rFont val="Arial"/>
        <family val="2"/>
      </rPr>
      <t>/GJ</t>
    </r>
  </si>
  <si>
    <r>
      <t>EF</t>
    </r>
    <r>
      <rPr>
        <vertAlign val="subscript"/>
        <sz val="11"/>
        <color rgb="FF000000"/>
        <rFont val="Arial"/>
        <family val="2"/>
      </rPr>
      <t>CO2,i,y</t>
    </r>
  </si>
  <si>
    <t>from tool_02_01</t>
  </si>
  <si>
    <t>Proportion of power loss in the electrical network</t>
  </si>
  <si>
    <t>Proportion of power loss in the electrical network (between 0-1)</t>
  </si>
  <si>
    <t>Proportion of power loss in the national grid for transmission in year y</t>
  </si>
  <si>
    <t>between 0-1</t>
  </si>
  <si>
    <t>Monitoring Report Sheet (Input Sheet) [For Verification]</t>
  </si>
  <si>
    <t>***หมายเหตุ: Monitoring Plan Sheet ถูกออกแบบให้ทำงานเป็นรายปี กรณีที่การดำเนินงานครอบคุลมมากกว่า 1 ปี จำเป็นต้องเพิ่ม Sheet  นี้แยกเป็นรายปี</t>
  </si>
  <si>
    <r>
      <t xml:space="preserve">Project emissions during the period </t>
    </r>
    <r>
      <rPr>
        <i/>
        <sz val="11"/>
        <color indexed="8"/>
        <rFont val="Arial"/>
        <family val="2"/>
      </rPr>
      <t xml:space="preserve"> </t>
    </r>
    <r>
      <rPr>
        <sz val="11"/>
        <color rgb="FF000000"/>
        <rFont val="Arial"/>
        <family val="2"/>
      </rPr>
      <t>(in year y )</t>
    </r>
  </si>
  <si>
    <t xml:space="preserve">Total project emissions  during the period (in year y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</si>
</sst>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87" formatCode="0.00_ "/>
    <numFmt numFmtId="188" formatCode="0.000_ "/>
    <numFmt numFmtId="189" formatCode="#,##0.00_ ;[Red]\-#,##0.00\ "/>
    <numFmt numFmtId="190" formatCode="#,##0.0_ "/>
    <numFmt numFmtId="191" formatCode="0.0_ "/>
    <numFmt numFmtId="192" formatCode="0.0"/>
    <numFmt numFmtId="193" formatCode="0.000"/>
  </numFmts>
  <fonts count="53">
    <font>
      <sz val="11"/>
      <color theme="1"/>
      <name val="Tahoma"/>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Tahoma"/>
      <family val="3"/>
      <charset val="128"/>
      <scheme val="minor"/>
    </font>
    <font>
      <i/>
      <sz val="11"/>
      <color indexed="8"/>
      <name val="Arial"/>
      <family val="2"/>
    </font>
    <font>
      <sz val="6"/>
      <name val="Tahoma"/>
      <family val="3"/>
      <charset val="128"/>
      <scheme val="minor"/>
    </font>
    <font>
      <b/>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rgb="FFFF0000"/>
      <name val="Arial"/>
      <family val="2"/>
    </font>
    <font>
      <b/>
      <sz val="16"/>
      <color rgb="FF0000CC"/>
      <name val="BrowalliaUPC"/>
      <family val="2"/>
    </font>
    <font>
      <sz val="16"/>
      <color theme="1"/>
      <name val="BrowalliaUPC"/>
      <family val="2"/>
    </font>
    <font>
      <b/>
      <vertAlign val="subscript"/>
      <sz val="16"/>
      <color indexed="12"/>
      <name val="BrowalliaUPC"/>
      <family val="2"/>
    </font>
    <font>
      <b/>
      <sz val="16"/>
      <color rgb="FFC00000"/>
      <name val="BrowalliaUPC"/>
      <family val="2"/>
    </font>
    <font>
      <b/>
      <vertAlign val="subscript"/>
      <sz val="16"/>
      <color indexed="60"/>
      <name val="BrowalliaUPC"/>
      <family val="2"/>
    </font>
    <font>
      <b/>
      <sz val="16"/>
      <color indexed="60"/>
      <name val="BrowalliaUPC"/>
      <family val="2"/>
    </font>
    <font>
      <sz val="16"/>
      <color rgb="FF0000CC"/>
      <name val="BrowalliaUPC"/>
      <family val="2"/>
    </font>
    <font>
      <vertAlign val="subscript"/>
      <sz val="16"/>
      <color indexed="12"/>
      <name val="BrowalliaUPC"/>
      <family val="2"/>
    </font>
    <font>
      <sz val="16"/>
      <color rgb="FFC00000"/>
      <name val="BrowalliaUPC"/>
      <family val="2"/>
    </font>
    <font>
      <vertAlign val="subscript"/>
      <sz val="16"/>
      <color indexed="60"/>
      <name val="BrowalliaUPC"/>
      <family val="2"/>
    </font>
    <font>
      <sz val="16"/>
      <color indexed="60"/>
      <name val="BrowalliaUPC"/>
      <family val="2"/>
    </font>
    <font>
      <b/>
      <sz val="10"/>
      <color rgb="FF0000CC"/>
      <name val="BrowalliaUPC"/>
      <family val="2"/>
    </font>
    <font>
      <b/>
      <sz val="10"/>
      <color theme="1"/>
      <name val="BrowalliaUPC"/>
      <family val="2"/>
    </font>
    <font>
      <sz val="10"/>
      <color theme="1"/>
      <name val="BrowalliaUPC"/>
      <family val="2"/>
    </font>
    <font>
      <b/>
      <sz val="22"/>
      <color rgb="FFC00000"/>
      <name val="BrowalliaUPC"/>
      <family val="2"/>
    </font>
    <font>
      <sz val="16"/>
      <color theme="1"/>
      <name val="Browallia New"/>
      <family val="2"/>
    </font>
    <font>
      <vertAlign val="subscript"/>
      <sz val="16"/>
      <color theme="1"/>
      <name val="Browallia New"/>
      <family val="2"/>
    </font>
    <font>
      <vertAlign val="subscript"/>
      <sz val="11"/>
      <color rgb="FF000000"/>
      <name val="Arial"/>
      <family val="2"/>
    </font>
    <font>
      <b/>
      <u/>
      <sz val="11"/>
      <name val="Arial"/>
      <family val="2"/>
    </font>
    <font>
      <sz val="11"/>
      <name val="Tahoma"/>
      <family val="2"/>
    </font>
    <font>
      <vertAlign val="subscript"/>
      <sz val="11"/>
      <name val="Tahoma"/>
      <family val="2"/>
    </font>
    <font>
      <b/>
      <vertAlign val="subscript"/>
      <sz val="11"/>
      <color rgb="FFFFFFFF"/>
      <name val="Arial"/>
      <family val="2"/>
    </font>
    <font>
      <b/>
      <vertAlign val="subscript"/>
      <sz val="11"/>
      <color theme="0"/>
      <name val="Arial"/>
      <family val="2"/>
    </font>
    <font>
      <b/>
      <sz val="16"/>
      <color theme="1"/>
      <name val="BrowalliaUPC"/>
      <family val="2"/>
    </font>
    <font>
      <vertAlign val="superscript"/>
      <sz val="11"/>
      <color rgb="FF000000"/>
      <name val="Arial"/>
      <family val="2"/>
    </font>
    <font>
      <b/>
      <sz val="11"/>
      <name val="Arial"/>
      <family val="2"/>
    </font>
    <font>
      <vertAlign val="superscript"/>
      <sz val="11"/>
      <name val="Arial"/>
      <family val="2"/>
    </font>
    <font>
      <b/>
      <vertAlign val="superscript"/>
      <sz val="11"/>
      <color rgb="FFFFFFFF"/>
      <name val="Arial"/>
      <family val="2"/>
    </font>
    <font>
      <sz val="16"/>
      <color theme="1"/>
      <name val="Tahoma"/>
      <family val="2"/>
    </font>
    <font>
      <vertAlign val="subscript"/>
      <sz val="16"/>
      <color theme="1"/>
      <name val="Tahoma"/>
      <family val="2"/>
    </font>
    <font>
      <sz val="11"/>
      <color rgb="FF000000"/>
      <name val="Arial"/>
      <family val="2"/>
    </font>
    <font>
      <vertAlign val="subscript"/>
      <sz val="11"/>
      <color rgb="FFFF0000"/>
      <name val="Arial"/>
      <family val="2"/>
    </font>
  </fonts>
  <fills count="16">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
      <patternFill patternType="solid">
        <fgColor theme="5" tint="0.59999389629810485"/>
        <bgColor indexed="64"/>
      </patternFill>
    </fill>
    <fill>
      <patternFill patternType="solid">
        <fgColor theme="2"/>
        <bgColor indexed="64"/>
      </patternFill>
    </fill>
    <fill>
      <patternFill patternType="solid">
        <fgColor rgb="FFFFFF00"/>
        <bgColor indexed="64"/>
      </patternFill>
    </fill>
    <fill>
      <patternFill patternType="solid">
        <fgColor theme="3" tint="0.59999389629810485"/>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theme="1" tint="0.34998626667073579"/>
      </left>
      <right/>
      <top/>
      <bottom style="thin">
        <color theme="1" tint="0.3499862666707357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theme="1" tint="0.34998626667073579"/>
      </right>
      <top style="thin">
        <color auto="1"/>
      </top>
      <bottom style="thin">
        <color auto="1"/>
      </bottom>
      <diagonal/>
    </border>
    <border>
      <left style="thin">
        <color theme="1" tint="0.34998626667073579"/>
      </left>
      <right/>
      <top/>
      <bottom/>
      <diagonal/>
    </border>
    <border>
      <left/>
      <right style="medium">
        <color rgb="FFFF0000"/>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right/>
      <top style="thin">
        <color theme="1" tint="0.34998626667073579"/>
      </top>
      <bottom/>
      <diagonal/>
    </border>
    <border>
      <left/>
      <right style="thin">
        <color theme="1" tint="0.34998626667073579"/>
      </right>
      <top style="thin">
        <color theme="1" tint="0.34998626667073579"/>
      </top>
      <bottom/>
      <diagonal/>
    </border>
    <border>
      <left/>
      <right style="thin">
        <color auto="1"/>
      </right>
      <top/>
      <bottom/>
      <diagonal/>
    </border>
    <border>
      <left/>
      <right/>
      <top style="thin">
        <color indexed="23"/>
      </top>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15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3" fillId="0" borderId="6" xfId="0" applyFont="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Alignment="1">
      <alignment horizontal="center" vertical="center" wrapText="1"/>
    </xf>
    <xf numFmtId="0" fontId="8" fillId="4" borderId="0" xfId="0" applyFont="1" applyFill="1">
      <alignment vertical="center"/>
    </xf>
    <xf numFmtId="0" fontId="13" fillId="0" borderId="0" xfId="0" applyFont="1" applyAlignment="1">
      <alignment horizontal="right" vertical="center" wrapText="1"/>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38" fontId="7" fillId="2" borderId="1" xfId="2" applyFont="1" applyFill="1" applyBorder="1" applyAlignment="1" applyProtection="1">
      <alignment horizontal="center" vertical="center" wrapText="1"/>
      <protection locked="0"/>
    </xf>
    <xf numFmtId="187"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188" fontId="3" fillId="11" borderId="6" xfId="1" applyNumberFormat="1" applyFont="1" applyFill="1" applyBorder="1">
      <alignment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3" fillId="0" borderId="0" xfId="0" applyFont="1" applyAlignment="1">
      <alignment horizontal="right" vertical="center"/>
    </xf>
    <xf numFmtId="0" fontId="3" fillId="6" borderId="2" xfId="0" applyFont="1" applyFill="1" applyBorder="1" applyAlignment="1">
      <alignment horizontal="left" vertical="center"/>
    </xf>
    <xf numFmtId="188" fontId="3" fillId="11" borderId="6" xfId="0" applyNumberFormat="1" applyFont="1" applyFill="1" applyBorder="1">
      <alignment vertical="center"/>
    </xf>
    <xf numFmtId="189" fontId="3" fillId="10" borderId="10" xfId="0" applyNumberFormat="1" applyFont="1" applyFill="1" applyBorder="1">
      <alignment vertical="center"/>
    </xf>
    <xf numFmtId="190" fontId="3" fillId="0" borderId="12" xfId="0" applyNumberFormat="1" applyFont="1" applyBorder="1">
      <alignment vertical="center"/>
    </xf>
    <xf numFmtId="0" fontId="20" fillId="8" borderId="6" xfId="0" applyFont="1" applyFill="1" applyBorder="1">
      <alignment vertical="center"/>
    </xf>
    <xf numFmtId="0" fontId="22" fillId="13" borderId="0" xfId="0" applyFont="1" applyFill="1" applyProtection="1">
      <alignment vertical="center"/>
      <protection hidden="1"/>
    </xf>
    <xf numFmtId="0" fontId="21" fillId="12" borderId="13" xfId="0" applyFont="1" applyFill="1" applyBorder="1" applyAlignment="1" applyProtection="1">
      <alignment horizontal="center" vertical="center" wrapText="1"/>
      <protection hidden="1"/>
    </xf>
    <xf numFmtId="0" fontId="24" fillId="12" borderId="13" xfId="0" applyFont="1" applyFill="1" applyBorder="1" applyAlignment="1" applyProtection="1">
      <alignment horizontal="center" vertical="center"/>
      <protection hidden="1"/>
    </xf>
    <xf numFmtId="4" fontId="24" fillId="13" borderId="13" xfId="0" applyNumberFormat="1" applyFont="1" applyFill="1" applyBorder="1" applyAlignment="1" applyProtection="1">
      <alignment horizontal="center" vertical="center"/>
      <protection hidden="1"/>
    </xf>
    <xf numFmtId="0" fontId="27" fillId="12" borderId="13" xfId="0" applyFont="1" applyFill="1" applyBorder="1" applyAlignment="1" applyProtection="1">
      <alignment horizontal="center" vertical="center" wrapText="1"/>
      <protection hidden="1"/>
    </xf>
    <xf numFmtId="0" fontId="29" fillId="12" borderId="13" xfId="0" applyFont="1" applyFill="1" applyBorder="1" applyAlignment="1" applyProtection="1">
      <alignment horizontal="center" vertical="center"/>
      <protection hidden="1"/>
    </xf>
    <xf numFmtId="4" fontId="29" fillId="13" borderId="13" xfId="0" applyNumberFormat="1" applyFont="1" applyFill="1" applyBorder="1" applyAlignment="1" applyProtection="1">
      <alignment horizontal="center" vertical="center"/>
      <protection hidden="1"/>
    </xf>
    <xf numFmtId="0" fontId="32" fillId="12" borderId="13" xfId="0" applyFont="1" applyFill="1" applyBorder="1" applyAlignment="1" applyProtection="1">
      <alignment horizontal="center" vertical="center" wrapText="1"/>
      <protection hidden="1"/>
    </xf>
    <xf numFmtId="0" fontId="33" fillId="8" borderId="13" xfId="0" applyFont="1" applyFill="1" applyBorder="1" applyAlignment="1" applyProtection="1">
      <alignment horizontal="left" vertical="center" wrapText="1"/>
      <protection hidden="1"/>
    </xf>
    <xf numFmtId="0" fontId="34" fillId="8" borderId="13" xfId="0" applyFont="1" applyFill="1" applyBorder="1" applyAlignment="1" applyProtection="1">
      <alignment horizontal="left" vertical="center" wrapText="1"/>
      <protection hidden="1"/>
    </xf>
    <xf numFmtId="0" fontId="35" fillId="13" borderId="0" xfId="0" applyFont="1" applyFill="1" applyProtection="1">
      <alignment vertical="center"/>
      <protection hidden="1"/>
    </xf>
    <xf numFmtId="2" fontId="3" fillId="0" borderId="0" xfId="0" applyNumberFormat="1" applyFont="1">
      <alignment vertical="center"/>
    </xf>
    <xf numFmtId="49" fontId="7" fillId="6" borderId="1" xfId="0" quotePrefix="1" applyNumberFormat="1" applyFont="1" applyFill="1" applyBorder="1" applyAlignment="1">
      <alignment horizontal="center" vertical="center"/>
    </xf>
    <xf numFmtId="0" fontId="3" fillId="7" borderId="14" xfId="0" applyFont="1" applyFill="1" applyBorder="1">
      <alignment vertical="center"/>
    </xf>
    <xf numFmtId="0" fontId="3" fillId="11" borderId="7" xfId="1" applyFont="1" applyFill="1" applyBorder="1" applyAlignment="1">
      <alignment horizontal="center" vertical="center"/>
    </xf>
    <xf numFmtId="0" fontId="3" fillId="2" borderId="9" xfId="0" applyFont="1" applyFill="1" applyBorder="1" applyAlignment="1">
      <alignment horizontal="center" vertical="center"/>
    </xf>
    <xf numFmtId="3" fontId="3" fillId="11" borderId="9" xfId="1" applyNumberFormat="1" applyFont="1" applyFill="1" applyBorder="1">
      <alignment vertical="center"/>
    </xf>
    <xf numFmtId="0" fontId="3" fillId="0" borderId="9" xfId="0" applyFont="1" applyBorder="1" applyAlignment="1">
      <alignment horizontal="center" vertical="center"/>
    </xf>
    <xf numFmtId="49" fontId="7" fillId="6" borderId="3" xfId="0" quotePrefix="1" applyNumberFormat="1" applyFont="1" applyFill="1" applyBorder="1" applyAlignment="1">
      <alignment horizontal="center" vertical="center"/>
    </xf>
    <xf numFmtId="0" fontId="7" fillId="6" borderId="3" xfId="0" applyFont="1" applyFill="1" applyBorder="1" applyAlignment="1">
      <alignment vertical="center" wrapText="1"/>
    </xf>
    <xf numFmtId="40" fontId="7" fillId="10" borderId="3" xfId="2" applyNumberFormat="1" applyFont="1" applyFill="1" applyBorder="1" applyAlignment="1" applyProtection="1">
      <alignment horizontal="center" vertical="center"/>
    </xf>
    <xf numFmtId="0" fontId="7"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vertical="center" wrapText="1"/>
      <protection locked="0"/>
    </xf>
    <xf numFmtId="0" fontId="7" fillId="6" borderId="3" xfId="0" applyFont="1" applyFill="1" applyBorder="1" applyAlignment="1" applyProtection="1">
      <alignment horizontal="center" vertical="center" wrapText="1"/>
      <protection locked="0"/>
    </xf>
    <xf numFmtId="191" fontId="3" fillId="11" borderId="6" xfId="0" applyNumberFormat="1" applyFont="1" applyFill="1" applyBorder="1">
      <alignment vertical="center"/>
    </xf>
    <xf numFmtId="191" fontId="3" fillId="11" borderId="6" xfId="0" applyNumberFormat="1" applyFont="1" applyFill="1" applyBorder="1" applyAlignment="1">
      <alignment horizontal="center" vertical="center"/>
    </xf>
    <xf numFmtId="0" fontId="3" fillId="11" borderId="18" xfId="1" applyFont="1" applyFill="1" applyBorder="1" applyAlignment="1">
      <alignment horizontal="center" vertical="center"/>
    </xf>
    <xf numFmtId="0" fontId="3" fillId="0" borderId="15" xfId="0" applyFont="1" applyBorder="1" applyAlignment="1">
      <alignment horizontal="center" vertical="center"/>
    </xf>
    <xf numFmtId="188" fontId="3" fillId="11" borderId="15" xfId="1" applyNumberFormat="1" applyFont="1" applyFill="1" applyBorder="1">
      <alignment vertical="center"/>
    </xf>
    <xf numFmtId="188" fontId="3" fillId="0" borderId="0" xfId="1" applyNumberFormat="1" applyFont="1" applyFill="1" applyBorder="1">
      <alignment vertical="center"/>
    </xf>
    <xf numFmtId="0" fontId="3" fillId="0" borderId="0" xfId="1" applyFont="1" applyFill="1" applyBorder="1" applyAlignment="1">
      <alignment horizontal="center" vertical="center"/>
    </xf>
    <xf numFmtId="0" fontId="3" fillId="0" borderId="17" xfId="0" applyFont="1" applyBorder="1" applyAlignment="1">
      <alignment horizontal="center" vertical="center" wrapText="1"/>
    </xf>
    <xf numFmtId="0" fontId="3" fillId="11" borderId="16" xfId="1" applyFont="1" applyFill="1" applyBorder="1" applyAlignment="1">
      <alignment horizontal="center" vertical="center"/>
    </xf>
    <xf numFmtId="0" fontId="36" fillId="0" borderId="13" xfId="0" applyFont="1" applyBorder="1" applyAlignment="1">
      <alignment horizontal="center" vertical="center" wrapText="1"/>
    </xf>
    <xf numFmtId="0" fontId="3" fillId="11" borderId="6" xfId="1"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 xfId="0" quotePrefix="1" applyFont="1" applyFill="1" applyBorder="1" applyAlignment="1" applyProtection="1">
      <alignment horizontal="center" vertical="center" wrapText="1"/>
      <protection locked="0"/>
    </xf>
    <xf numFmtId="0" fontId="40" fillId="6" borderId="3" xfId="0" applyFont="1" applyFill="1" applyBorder="1" applyAlignment="1">
      <alignment horizontal="center" vertical="center"/>
    </xf>
    <xf numFmtId="0" fontId="35" fillId="13" borderId="0" xfId="0" applyFont="1" applyFill="1" applyAlignment="1" applyProtection="1">
      <alignment horizontal="right" vertical="center"/>
      <protection hidden="1"/>
    </xf>
    <xf numFmtId="0" fontId="3" fillId="13" borderId="0" xfId="0" applyFont="1" applyFill="1">
      <alignment vertical="center"/>
    </xf>
    <xf numFmtId="0" fontId="36" fillId="0" borderId="0" xfId="0" applyFont="1">
      <alignment vertical="center"/>
    </xf>
    <xf numFmtId="0" fontId="5" fillId="9" borderId="1" xfId="0" quotePrefix="1" applyFont="1" applyFill="1" applyBorder="1" applyAlignment="1">
      <alignment horizontal="center" vertical="center" wrapText="1"/>
    </xf>
    <xf numFmtId="191" fontId="3" fillId="11" borderId="9" xfId="1" applyNumberFormat="1" applyFont="1" applyFill="1" applyBorder="1">
      <alignment vertical="center"/>
    </xf>
    <xf numFmtId="192" fontId="3" fillId="0" borderId="12" xfId="0" applyNumberFormat="1" applyFont="1" applyBorder="1">
      <alignment vertical="center"/>
    </xf>
    <xf numFmtId="0" fontId="3" fillId="14" borderId="0" xfId="0" applyFont="1" applyFill="1" applyAlignment="1">
      <alignment horizontal="center"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xf>
    <xf numFmtId="0" fontId="3" fillId="11" borderId="8" xfId="1" applyFont="1" applyFill="1" applyBorder="1" applyAlignment="1">
      <alignment horizontal="center" vertical="center" wrapText="1"/>
    </xf>
    <xf numFmtId="191" fontId="3" fillId="11" borderId="9" xfId="0" applyNumberFormat="1" applyFont="1" applyFill="1" applyBorder="1">
      <alignment vertical="center"/>
    </xf>
    <xf numFmtId="188" fontId="3" fillId="11" borderId="22" xfId="1" applyNumberFormat="1" applyFont="1" applyFill="1" applyBorder="1">
      <alignment vertical="center"/>
    </xf>
    <xf numFmtId="0" fontId="44" fillId="0" borderId="23" xfId="0" applyFont="1" applyBorder="1">
      <alignment vertical="center"/>
    </xf>
    <xf numFmtId="188" fontId="3" fillId="0" borderId="12" xfId="0" applyNumberFormat="1" applyFont="1" applyBorder="1">
      <alignment vertical="center"/>
    </xf>
    <xf numFmtId="0" fontId="3" fillId="7" borderId="9" xfId="0" applyFont="1" applyFill="1" applyBorder="1" applyAlignment="1">
      <alignment horizontal="left" vertical="center"/>
    </xf>
    <xf numFmtId="0" fontId="3" fillId="7" borderId="6" xfId="0" applyFont="1" applyFill="1" applyBorder="1" applyAlignment="1">
      <alignment horizontal="left" vertical="center"/>
    </xf>
    <xf numFmtId="0" fontId="3" fillId="15" borderId="6" xfId="0" applyFont="1" applyFill="1" applyBorder="1" applyAlignment="1">
      <alignment horizontal="left" vertical="center"/>
    </xf>
    <xf numFmtId="0" fontId="3" fillId="15" borderId="7" xfId="0" applyFont="1" applyFill="1" applyBorder="1" applyAlignment="1">
      <alignment horizontal="left" vertical="center"/>
    </xf>
    <xf numFmtId="190" fontId="3" fillId="15" borderId="12" xfId="0" applyNumberFormat="1" applyFont="1" applyFill="1" applyBorder="1" applyAlignment="1">
      <alignment horizontal="left" vertical="center"/>
    </xf>
    <xf numFmtId="0" fontId="3" fillId="15" borderId="8" xfId="0" applyFont="1" applyFill="1" applyBorder="1" applyAlignment="1">
      <alignment horizontal="left" vertical="center"/>
    </xf>
    <xf numFmtId="0" fontId="3" fillId="15" borderId="9" xfId="0" applyFont="1" applyFill="1" applyBorder="1" applyAlignment="1">
      <alignment horizontal="left" vertical="center"/>
    </xf>
    <xf numFmtId="0" fontId="40" fillId="6" borderId="1" xfId="0" applyFont="1" applyFill="1" applyBorder="1" applyAlignment="1">
      <alignment horizontal="center" vertical="center"/>
    </xf>
    <xf numFmtId="0" fontId="7" fillId="6" borderId="3" xfId="0" quotePrefix="1" applyFont="1" applyFill="1" applyBorder="1" applyAlignment="1" applyProtection="1">
      <alignment horizontal="left" vertical="center" wrapText="1"/>
      <protection locked="0"/>
    </xf>
    <xf numFmtId="0" fontId="7" fillId="6" borderId="1" xfId="0" quotePrefix="1" applyFont="1" applyFill="1" applyBorder="1" applyAlignment="1" applyProtection="1">
      <alignment horizontal="left" vertical="center" wrapText="1"/>
      <protection locked="0"/>
    </xf>
    <xf numFmtId="0" fontId="46" fillId="6" borderId="1" xfId="0" applyFont="1" applyFill="1" applyBorder="1" applyAlignment="1" applyProtection="1">
      <alignment vertical="center" wrapText="1"/>
      <protection locked="0"/>
    </xf>
    <xf numFmtId="0" fontId="7" fillId="6" borderId="1" xfId="0" applyFont="1" applyFill="1" applyBorder="1" applyAlignment="1" applyProtection="1">
      <alignment horizontal="left" vertical="center" wrapText="1"/>
      <protection locked="0"/>
    </xf>
    <xf numFmtId="0" fontId="39" fillId="6" borderId="1" xfId="0" applyFont="1" applyFill="1" applyBorder="1" applyAlignment="1" applyProtection="1">
      <alignment vertical="center" wrapText="1"/>
      <protection locked="0"/>
    </xf>
    <xf numFmtId="193" fontId="3" fillId="11" borderId="6" xfId="0" applyNumberFormat="1" applyFont="1" applyFill="1" applyBorder="1">
      <alignment vertical="center"/>
    </xf>
    <xf numFmtId="191" fontId="3" fillId="11" borderId="22" xfId="1" applyNumberFormat="1" applyFont="1" applyFill="1" applyBorder="1">
      <alignment vertical="center"/>
    </xf>
    <xf numFmtId="4" fontId="3" fillId="11" borderId="6" xfId="0" applyNumberFormat="1" applyFont="1" applyFill="1" applyBorder="1">
      <alignment vertical="center"/>
    </xf>
    <xf numFmtId="191" fontId="3" fillId="11" borderId="7" xfId="0" applyNumberFormat="1" applyFont="1" applyFill="1" applyBorder="1" applyAlignment="1">
      <alignment horizontal="center" vertical="center"/>
    </xf>
    <xf numFmtId="0" fontId="36" fillId="0" borderId="13" xfId="0" applyFont="1" applyBorder="1" applyAlignment="1">
      <alignment horizontal="center" vertical="center"/>
    </xf>
    <xf numFmtId="0" fontId="3" fillId="2" borderId="13" xfId="0" applyFont="1" applyFill="1" applyBorder="1" applyAlignment="1">
      <alignment horizontal="center" vertical="center"/>
    </xf>
    <xf numFmtId="0" fontId="3" fillId="0" borderId="0" xfId="0" applyFont="1" applyAlignment="1">
      <alignment horizontal="left" vertical="center"/>
    </xf>
    <xf numFmtId="0" fontId="3" fillId="0" borderId="25" xfId="0" applyFont="1" applyBorder="1" applyAlignment="1">
      <alignment horizontal="left" vertical="center"/>
    </xf>
    <xf numFmtId="0" fontId="49" fillId="0" borderId="13" xfId="0" applyFont="1" applyBorder="1" applyAlignment="1">
      <alignment horizontal="center" vertical="center" wrapText="1"/>
    </xf>
    <xf numFmtId="0" fontId="3" fillId="11" borderId="7" xfId="1" quotePrefix="1" applyFont="1" applyFill="1" applyBorder="1" applyAlignment="1">
      <alignment horizontal="center" vertical="center"/>
    </xf>
    <xf numFmtId="0" fontId="3" fillId="0" borderId="6" xfId="0" applyFont="1" applyBorder="1" applyAlignment="1">
      <alignment vertical="center" wrapText="1"/>
    </xf>
    <xf numFmtId="0" fontId="5" fillId="5" borderId="3" xfId="0" applyFont="1" applyFill="1" applyBorder="1" applyAlignment="1">
      <alignment horizontal="center" vertical="center"/>
    </xf>
    <xf numFmtId="38" fontId="19" fillId="2" borderId="4" xfId="2" applyFont="1" applyFill="1" applyBorder="1" applyAlignment="1">
      <alignment horizontal="right" vertical="center"/>
    </xf>
    <xf numFmtId="38" fontId="19" fillId="2" borderId="5" xfId="2" applyFont="1" applyFill="1" applyBorder="1" applyAlignment="1">
      <alignment horizontal="right" vertical="center"/>
    </xf>
    <xf numFmtId="0" fontId="8" fillId="4" borderId="0" xfId="0" applyFont="1" applyFill="1">
      <alignment vertical="center"/>
    </xf>
    <xf numFmtId="0" fontId="3" fillId="7" borderId="6" xfId="0" applyFont="1" applyFill="1" applyBorder="1" applyAlignment="1">
      <alignment horizontal="left" vertical="center" wrapText="1"/>
    </xf>
    <xf numFmtId="0" fontId="3" fillId="7" borderId="9"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6" xfId="0" applyFont="1" applyFill="1" applyBorder="1" applyAlignment="1">
      <alignment horizontal="left" vertical="center" wrapText="1"/>
    </xf>
    <xf numFmtId="49" fontId="3" fillId="6" borderId="22" xfId="0" applyNumberFormat="1" applyFont="1" applyFill="1" applyBorder="1" applyAlignment="1">
      <alignment horizontal="left" vertical="center" wrapText="1"/>
    </xf>
    <xf numFmtId="0" fontId="3" fillId="7" borderId="19" xfId="0" applyFont="1" applyFill="1" applyBorder="1" applyAlignment="1">
      <alignment horizontal="left" vertical="center" wrapText="1"/>
    </xf>
    <xf numFmtId="0" fontId="3" fillId="7" borderId="0" xfId="0" applyFont="1" applyFill="1" applyAlignment="1">
      <alignment horizontal="left" vertical="center" wrapText="1"/>
    </xf>
    <xf numFmtId="0" fontId="3" fillId="7" borderId="20" xfId="0" applyFont="1" applyFill="1" applyBorder="1" applyAlignment="1">
      <alignment horizontal="left" vertical="center" wrapText="1"/>
    </xf>
    <xf numFmtId="0" fontId="44" fillId="0" borderId="0" xfId="0" applyFont="1" applyAlignment="1">
      <alignment horizontal="left" vertical="center" wrapText="1"/>
    </xf>
    <xf numFmtId="0" fontId="3" fillId="0" borderId="0" xfId="0" applyFont="1" applyAlignment="1">
      <alignment horizontal="left" vertical="center" wrapText="1"/>
    </xf>
    <xf numFmtId="0" fontId="3" fillId="7" borderId="7" xfId="0" applyFont="1" applyFill="1" applyBorder="1" applyAlignment="1">
      <alignment horizontal="left" vertical="center" wrapText="1"/>
    </xf>
    <xf numFmtId="0" fontId="8" fillId="4" borderId="0" xfId="0" applyFont="1" applyFill="1" applyAlignment="1">
      <alignment horizontal="left" vertical="center"/>
    </xf>
    <xf numFmtId="0" fontId="0" fillId="0" borderId="26" xfId="0" applyBorder="1" applyAlignment="1">
      <alignment horizontal="left" vertical="center" wrapText="1"/>
    </xf>
    <xf numFmtId="0" fontId="3" fillId="0" borderId="19" xfId="0" applyFont="1" applyBorder="1" applyAlignment="1">
      <alignment horizontal="left" vertical="center"/>
    </xf>
    <xf numFmtId="0" fontId="3" fillId="0" borderId="0" xfId="0" applyFont="1" applyAlignment="1">
      <alignment horizontal="left" vertical="center"/>
    </xf>
    <xf numFmtId="0" fontId="3" fillId="0" borderId="25" xfId="0" applyFont="1" applyBorder="1" applyAlignment="1">
      <alignment horizontal="left" vertical="center"/>
    </xf>
    <xf numFmtId="0" fontId="20" fillId="0" borderId="19" xfId="0" applyFont="1" applyBorder="1" applyAlignment="1">
      <alignment horizontal="left" vertical="center" wrapText="1"/>
    </xf>
    <xf numFmtId="0" fontId="20" fillId="0" borderId="0" xfId="0" applyFont="1" applyAlignment="1">
      <alignment horizontal="left" vertical="center" wrapText="1"/>
    </xf>
    <xf numFmtId="0" fontId="3" fillId="7" borderId="23" xfId="0" applyFont="1" applyFill="1" applyBorder="1" applyAlignment="1">
      <alignment horizontal="left" vertical="center" wrapText="1"/>
    </xf>
    <xf numFmtId="0" fontId="3" fillId="7" borderId="24" xfId="0" applyFont="1" applyFill="1" applyBorder="1" applyAlignment="1">
      <alignment horizontal="left" vertical="center" wrapText="1"/>
    </xf>
  </cellXfs>
  <cellStyles count="3">
    <cellStyle name="40% - ส่วนที่ถูกเน้น6" xfId="1" builtinId="51"/>
    <cellStyle name="จุลภาค [0]" xfId="2" builtinId="6"/>
    <cellStyle name="ปกติ" xfId="0" builtinId="0"/>
  </cellStyles>
  <dxfs count="0"/>
  <tableStyles count="0" defaultTableStyle="TableStyleMedium9" defaultPivotStyle="PivotStyleLight16"/>
  <colors>
    <mruColors>
      <color rgb="FFC5D9F1"/>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11.png"/><Relationship Id="rId7" Type="http://schemas.openxmlformats.org/officeDocument/2006/relationships/image" Target="../media/image8.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12.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11.png"/><Relationship Id="rId7" Type="http://schemas.openxmlformats.org/officeDocument/2006/relationships/image" Target="../media/image8.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5" Type="http://schemas.openxmlformats.org/officeDocument/2006/relationships/image" Target="../media/image18.png"/><Relationship Id="rId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3</xdr:col>
      <xdr:colOff>15240</xdr:colOff>
      <xdr:row>12</xdr:row>
      <xdr:rowOff>76200</xdr:rowOff>
    </xdr:from>
    <xdr:to>
      <xdr:col>7</xdr:col>
      <xdr:colOff>1593141</xdr:colOff>
      <xdr:row>13</xdr:row>
      <xdr:rowOff>91488</xdr:rowOff>
    </xdr:to>
    <xdr:pic>
      <xdr:nvPicPr>
        <xdr:cNvPr id="7" name="รูปภาพ 6">
          <a:extLst>
            <a:ext uri="{FF2B5EF4-FFF2-40B4-BE49-F238E27FC236}">
              <a16:creationId xmlns:a16="http://schemas.microsoft.com/office/drawing/2014/main" id="{B6F0FD91-EA40-578E-366E-4465BD9072C7}"/>
            </a:ext>
          </a:extLst>
        </xdr:cNvPr>
        <xdr:cNvPicPr>
          <a:picLocks noChangeAspect="1"/>
        </xdr:cNvPicPr>
      </xdr:nvPicPr>
      <xdr:blipFill>
        <a:blip xmlns:r="http://schemas.openxmlformats.org/officeDocument/2006/relationships" r:embed="rId1"/>
        <a:stretch>
          <a:fillRect/>
        </a:stretch>
      </xdr:blipFill>
      <xdr:spPr>
        <a:xfrm>
          <a:off x="2133600" y="6507480"/>
          <a:ext cx="6477561" cy="548688"/>
        </a:xfrm>
        <a:prstGeom prst="rect">
          <a:avLst/>
        </a:prstGeom>
      </xdr:spPr>
    </xdr:pic>
    <xdr:clientData/>
  </xdr:twoCellAnchor>
  <xdr:twoCellAnchor editAs="oneCell">
    <xdr:from>
      <xdr:col>3</xdr:col>
      <xdr:colOff>205740</xdr:colOff>
      <xdr:row>13</xdr:row>
      <xdr:rowOff>304800</xdr:rowOff>
    </xdr:from>
    <xdr:to>
      <xdr:col>7</xdr:col>
      <xdr:colOff>1532160</xdr:colOff>
      <xdr:row>14</xdr:row>
      <xdr:rowOff>160054</xdr:rowOff>
    </xdr:to>
    <xdr:pic>
      <xdr:nvPicPr>
        <xdr:cNvPr id="8" name="รูปภาพ 7">
          <a:extLst>
            <a:ext uri="{FF2B5EF4-FFF2-40B4-BE49-F238E27FC236}">
              <a16:creationId xmlns:a16="http://schemas.microsoft.com/office/drawing/2014/main" id="{785AFDDB-2F40-8B40-581F-EF7D433915A8}"/>
            </a:ext>
          </a:extLst>
        </xdr:cNvPr>
        <xdr:cNvPicPr>
          <a:picLocks noChangeAspect="1"/>
        </xdr:cNvPicPr>
      </xdr:nvPicPr>
      <xdr:blipFill>
        <a:blip xmlns:r="http://schemas.openxmlformats.org/officeDocument/2006/relationships" r:embed="rId2"/>
        <a:stretch>
          <a:fillRect/>
        </a:stretch>
      </xdr:blipFill>
      <xdr:spPr>
        <a:xfrm>
          <a:off x="2324100" y="7269480"/>
          <a:ext cx="6226080" cy="388654"/>
        </a:xfrm>
        <a:prstGeom prst="rect">
          <a:avLst/>
        </a:prstGeom>
      </xdr:spPr>
    </xdr:pic>
    <xdr:clientData/>
  </xdr:twoCellAnchor>
  <xdr:twoCellAnchor editAs="oneCell">
    <xdr:from>
      <xdr:col>3</xdr:col>
      <xdr:colOff>7620</xdr:colOff>
      <xdr:row>14</xdr:row>
      <xdr:rowOff>487680</xdr:rowOff>
    </xdr:from>
    <xdr:to>
      <xdr:col>7</xdr:col>
      <xdr:colOff>1486453</xdr:colOff>
      <xdr:row>15</xdr:row>
      <xdr:rowOff>342934</xdr:rowOff>
    </xdr:to>
    <xdr:pic>
      <xdr:nvPicPr>
        <xdr:cNvPr id="9" name="รูปภาพ 8">
          <a:extLst>
            <a:ext uri="{FF2B5EF4-FFF2-40B4-BE49-F238E27FC236}">
              <a16:creationId xmlns:a16="http://schemas.microsoft.com/office/drawing/2014/main" id="{138A2BCB-A51C-93B3-D81C-6B944F5AF3C8}"/>
            </a:ext>
          </a:extLst>
        </xdr:cNvPr>
        <xdr:cNvPicPr>
          <a:picLocks noChangeAspect="1"/>
        </xdr:cNvPicPr>
      </xdr:nvPicPr>
      <xdr:blipFill>
        <a:blip xmlns:r="http://schemas.openxmlformats.org/officeDocument/2006/relationships" r:embed="rId3"/>
        <a:stretch>
          <a:fillRect/>
        </a:stretch>
      </xdr:blipFill>
      <xdr:spPr>
        <a:xfrm>
          <a:off x="2125980" y="7985760"/>
          <a:ext cx="6378493" cy="388654"/>
        </a:xfrm>
        <a:prstGeom prst="rect">
          <a:avLst/>
        </a:prstGeom>
      </xdr:spPr>
    </xdr:pic>
    <xdr:clientData/>
  </xdr:twoCellAnchor>
  <xdr:twoCellAnchor editAs="oneCell">
    <xdr:from>
      <xdr:col>3</xdr:col>
      <xdr:colOff>99060</xdr:colOff>
      <xdr:row>23</xdr:row>
      <xdr:rowOff>7620</xdr:rowOff>
    </xdr:from>
    <xdr:to>
      <xdr:col>7</xdr:col>
      <xdr:colOff>1684582</xdr:colOff>
      <xdr:row>23</xdr:row>
      <xdr:rowOff>518204</xdr:rowOff>
    </xdr:to>
    <xdr:pic>
      <xdr:nvPicPr>
        <xdr:cNvPr id="10" name="รูปภาพ 9">
          <a:extLst>
            <a:ext uri="{FF2B5EF4-FFF2-40B4-BE49-F238E27FC236}">
              <a16:creationId xmlns:a16="http://schemas.microsoft.com/office/drawing/2014/main" id="{F4DD0C24-705F-16FF-ADC5-6687476D1189}"/>
            </a:ext>
          </a:extLst>
        </xdr:cNvPr>
        <xdr:cNvPicPr>
          <a:picLocks noChangeAspect="1"/>
        </xdr:cNvPicPr>
      </xdr:nvPicPr>
      <xdr:blipFill>
        <a:blip xmlns:r="http://schemas.openxmlformats.org/officeDocument/2006/relationships" r:embed="rId4"/>
        <a:stretch>
          <a:fillRect/>
        </a:stretch>
      </xdr:blipFill>
      <xdr:spPr>
        <a:xfrm>
          <a:off x="2217420" y="13289280"/>
          <a:ext cx="6485182" cy="510584"/>
        </a:xfrm>
        <a:prstGeom prst="rect">
          <a:avLst/>
        </a:prstGeom>
      </xdr:spPr>
    </xdr:pic>
    <xdr:clientData/>
  </xdr:twoCellAnchor>
  <xdr:twoCellAnchor editAs="oneCell">
    <xdr:from>
      <xdr:col>3</xdr:col>
      <xdr:colOff>121920</xdr:colOff>
      <xdr:row>24</xdr:row>
      <xdr:rowOff>419100</xdr:rowOff>
    </xdr:from>
    <xdr:to>
      <xdr:col>7</xdr:col>
      <xdr:colOff>1715063</xdr:colOff>
      <xdr:row>25</xdr:row>
      <xdr:rowOff>381043</xdr:rowOff>
    </xdr:to>
    <xdr:pic>
      <xdr:nvPicPr>
        <xdr:cNvPr id="11" name="รูปภาพ 10">
          <a:extLst>
            <a:ext uri="{FF2B5EF4-FFF2-40B4-BE49-F238E27FC236}">
              <a16:creationId xmlns:a16="http://schemas.microsoft.com/office/drawing/2014/main" id="{D67E52D4-C017-B7FF-B9FC-48018F83AD2D}"/>
            </a:ext>
          </a:extLst>
        </xdr:cNvPr>
        <xdr:cNvPicPr>
          <a:picLocks noChangeAspect="1"/>
        </xdr:cNvPicPr>
      </xdr:nvPicPr>
      <xdr:blipFill>
        <a:blip xmlns:r="http://schemas.openxmlformats.org/officeDocument/2006/relationships" r:embed="rId5"/>
        <a:stretch>
          <a:fillRect/>
        </a:stretch>
      </xdr:blipFill>
      <xdr:spPr>
        <a:xfrm>
          <a:off x="2240280" y="14234160"/>
          <a:ext cx="6492803" cy="495343"/>
        </a:xfrm>
        <a:prstGeom prst="rect">
          <a:avLst/>
        </a:prstGeom>
      </xdr:spPr>
    </xdr:pic>
    <xdr:clientData/>
  </xdr:twoCellAnchor>
  <xdr:twoCellAnchor editAs="oneCell">
    <xdr:from>
      <xdr:col>3</xdr:col>
      <xdr:colOff>212090</xdr:colOff>
      <xdr:row>33</xdr:row>
      <xdr:rowOff>99060</xdr:rowOff>
    </xdr:from>
    <xdr:to>
      <xdr:col>7</xdr:col>
      <xdr:colOff>1370855</xdr:colOff>
      <xdr:row>33</xdr:row>
      <xdr:rowOff>525817</xdr:rowOff>
    </xdr:to>
    <xdr:pic>
      <xdr:nvPicPr>
        <xdr:cNvPr id="2" name="รูปภาพ 1">
          <a:extLst>
            <a:ext uri="{FF2B5EF4-FFF2-40B4-BE49-F238E27FC236}">
              <a16:creationId xmlns:a16="http://schemas.microsoft.com/office/drawing/2014/main" id="{6EA630B8-D959-4550-A768-40E6614972B8}"/>
            </a:ext>
          </a:extLst>
        </xdr:cNvPr>
        <xdr:cNvPicPr>
          <a:picLocks noChangeAspect="1"/>
        </xdr:cNvPicPr>
      </xdr:nvPicPr>
      <xdr:blipFill>
        <a:blip xmlns:r="http://schemas.openxmlformats.org/officeDocument/2006/relationships" r:embed="rId6"/>
        <a:stretch>
          <a:fillRect/>
        </a:stretch>
      </xdr:blipFill>
      <xdr:spPr>
        <a:xfrm>
          <a:off x="2330450" y="19697700"/>
          <a:ext cx="6058425" cy="426757"/>
        </a:xfrm>
        <a:prstGeom prst="rect">
          <a:avLst/>
        </a:prstGeom>
      </xdr:spPr>
    </xdr:pic>
    <xdr:clientData/>
  </xdr:twoCellAnchor>
  <xdr:twoCellAnchor editAs="oneCell">
    <xdr:from>
      <xdr:col>3</xdr:col>
      <xdr:colOff>213360</xdr:colOff>
      <xdr:row>34</xdr:row>
      <xdr:rowOff>104140</xdr:rowOff>
    </xdr:from>
    <xdr:to>
      <xdr:col>7</xdr:col>
      <xdr:colOff>1455952</xdr:colOff>
      <xdr:row>35</xdr:row>
      <xdr:rowOff>27980</xdr:rowOff>
    </xdr:to>
    <xdr:pic>
      <xdr:nvPicPr>
        <xdr:cNvPr id="3" name="รูปภาพ 2">
          <a:extLst>
            <a:ext uri="{FF2B5EF4-FFF2-40B4-BE49-F238E27FC236}">
              <a16:creationId xmlns:a16="http://schemas.microsoft.com/office/drawing/2014/main" id="{053FEEF4-BC70-43CB-9692-80259649EDD2}"/>
            </a:ext>
          </a:extLst>
        </xdr:cNvPr>
        <xdr:cNvPicPr>
          <a:picLocks noChangeAspect="1"/>
        </xdr:cNvPicPr>
      </xdr:nvPicPr>
      <xdr:blipFill>
        <a:blip xmlns:r="http://schemas.openxmlformats.org/officeDocument/2006/relationships" r:embed="rId7"/>
        <a:stretch>
          <a:fillRect/>
        </a:stretch>
      </xdr:blipFill>
      <xdr:spPr>
        <a:xfrm>
          <a:off x="2331720" y="20236180"/>
          <a:ext cx="6142252" cy="457240"/>
        </a:xfrm>
        <a:prstGeom prst="rect">
          <a:avLst/>
        </a:prstGeom>
      </xdr:spPr>
    </xdr:pic>
    <xdr:clientData/>
  </xdr:twoCellAnchor>
  <xdr:twoCellAnchor editAs="oneCell">
    <xdr:from>
      <xdr:col>3</xdr:col>
      <xdr:colOff>187960</xdr:colOff>
      <xdr:row>35</xdr:row>
      <xdr:rowOff>125730</xdr:rowOff>
    </xdr:from>
    <xdr:to>
      <xdr:col>7</xdr:col>
      <xdr:colOff>1430552</xdr:colOff>
      <xdr:row>35</xdr:row>
      <xdr:rowOff>468660</xdr:rowOff>
    </xdr:to>
    <xdr:pic>
      <xdr:nvPicPr>
        <xdr:cNvPr id="4" name="รูปภาพ 3">
          <a:extLst>
            <a:ext uri="{FF2B5EF4-FFF2-40B4-BE49-F238E27FC236}">
              <a16:creationId xmlns:a16="http://schemas.microsoft.com/office/drawing/2014/main" id="{D5AD033E-E229-421F-AC2A-30C2A0B5C7F0}"/>
            </a:ext>
          </a:extLst>
        </xdr:cNvPr>
        <xdr:cNvPicPr>
          <a:picLocks noChangeAspect="1"/>
        </xdr:cNvPicPr>
      </xdr:nvPicPr>
      <xdr:blipFill>
        <a:blip xmlns:r="http://schemas.openxmlformats.org/officeDocument/2006/relationships" r:embed="rId8"/>
        <a:stretch>
          <a:fillRect/>
        </a:stretch>
      </xdr:blipFill>
      <xdr:spPr>
        <a:xfrm>
          <a:off x="2306320" y="20791170"/>
          <a:ext cx="6142252" cy="342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165100</xdr:colOff>
      <xdr:row>12</xdr:row>
      <xdr:rowOff>82550</xdr:rowOff>
    </xdr:from>
    <xdr:to>
      <xdr:col>7</xdr:col>
      <xdr:colOff>371337</xdr:colOff>
      <xdr:row>12</xdr:row>
      <xdr:rowOff>562652</xdr:rowOff>
    </xdr:to>
    <xdr:pic>
      <xdr:nvPicPr>
        <xdr:cNvPr id="4" name="รูปภาพ 3">
          <a:extLst>
            <a:ext uri="{FF2B5EF4-FFF2-40B4-BE49-F238E27FC236}">
              <a16:creationId xmlns:a16="http://schemas.microsoft.com/office/drawing/2014/main" id="{94908D39-7A07-FD77-243B-FA8B5FCDACF9}"/>
            </a:ext>
          </a:extLst>
        </xdr:cNvPr>
        <xdr:cNvPicPr>
          <a:picLocks noChangeAspect="1"/>
        </xdr:cNvPicPr>
      </xdr:nvPicPr>
      <xdr:blipFill>
        <a:blip xmlns:r="http://schemas.openxmlformats.org/officeDocument/2006/relationships" r:embed="rId1"/>
        <a:stretch>
          <a:fillRect/>
        </a:stretch>
      </xdr:blipFill>
      <xdr:spPr>
        <a:xfrm>
          <a:off x="1130300" y="5816600"/>
          <a:ext cx="5730737" cy="480102"/>
        </a:xfrm>
        <a:prstGeom prst="rect">
          <a:avLst/>
        </a:prstGeom>
      </xdr:spPr>
    </xdr:pic>
    <xdr:clientData/>
  </xdr:twoCellAnchor>
  <xdr:twoCellAnchor editAs="oneCell">
    <xdr:from>
      <xdr:col>4</xdr:col>
      <xdr:colOff>127000</xdr:colOff>
      <xdr:row>17</xdr:row>
      <xdr:rowOff>69850</xdr:rowOff>
    </xdr:from>
    <xdr:to>
      <xdr:col>7</xdr:col>
      <xdr:colOff>295133</xdr:colOff>
      <xdr:row>17</xdr:row>
      <xdr:rowOff>428021</xdr:rowOff>
    </xdr:to>
    <xdr:pic>
      <xdr:nvPicPr>
        <xdr:cNvPr id="5" name="รูปภาพ 4">
          <a:extLst>
            <a:ext uri="{FF2B5EF4-FFF2-40B4-BE49-F238E27FC236}">
              <a16:creationId xmlns:a16="http://schemas.microsoft.com/office/drawing/2014/main" id="{6138B5B7-8B9A-F6E0-38DF-066A651AF1AC}"/>
            </a:ext>
          </a:extLst>
        </xdr:cNvPr>
        <xdr:cNvPicPr>
          <a:picLocks noChangeAspect="1"/>
        </xdr:cNvPicPr>
      </xdr:nvPicPr>
      <xdr:blipFill>
        <a:blip xmlns:r="http://schemas.openxmlformats.org/officeDocument/2006/relationships" r:embed="rId2"/>
        <a:stretch>
          <a:fillRect/>
        </a:stretch>
      </xdr:blipFill>
      <xdr:spPr>
        <a:xfrm>
          <a:off x="1092200" y="9328150"/>
          <a:ext cx="5692633" cy="358171"/>
        </a:xfrm>
        <a:prstGeom prst="rect">
          <a:avLst/>
        </a:prstGeom>
      </xdr:spPr>
    </xdr:pic>
    <xdr:clientData/>
  </xdr:twoCellAnchor>
  <xdr:twoCellAnchor editAs="oneCell">
    <xdr:from>
      <xdr:col>4</xdr:col>
      <xdr:colOff>628650</xdr:colOff>
      <xdr:row>33</xdr:row>
      <xdr:rowOff>234950</xdr:rowOff>
    </xdr:from>
    <xdr:to>
      <xdr:col>8</xdr:col>
      <xdr:colOff>390439</xdr:colOff>
      <xdr:row>34</xdr:row>
      <xdr:rowOff>80042</xdr:rowOff>
    </xdr:to>
    <xdr:pic>
      <xdr:nvPicPr>
        <xdr:cNvPr id="8" name="รูปภาพ 7">
          <a:extLst>
            <a:ext uri="{FF2B5EF4-FFF2-40B4-BE49-F238E27FC236}">
              <a16:creationId xmlns:a16="http://schemas.microsoft.com/office/drawing/2014/main" id="{CB3E3C9D-69C6-4814-BED0-9322323254F7}"/>
            </a:ext>
          </a:extLst>
        </xdr:cNvPr>
        <xdr:cNvPicPr>
          <a:picLocks noChangeAspect="1"/>
        </xdr:cNvPicPr>
      </xdr:nvPicPr>
      <xdr:blipFill>
        <a:blip xmlns:r="http://schemas.openxmlformats.org/officeDocument/2006/relationships" r:embed="rId3"/>
        <a:stretch>
          <a:fillRect/>
        </a:stretch>
      </xdr:blipFill>
      <xdr:spPr>
        <a:xfrm>
          <a:off x="1593850" y="12922250"/>
          <a:ext cx="6340389" cy="365792"/>
        </a:xfrm>
        <a:prstGeom prst="rect">
          <a:avLst/>
        </a:prstGeom>
      </xdr:spPr>
    </xdr:pic>
    <xdr:clientData/>
  </xdr:twoCellAnchor>
  <xdr:twoCellAnchor editAs="oneCell">
    <xdr:from>
      <xdr:col>3</xdr:col>
      <xdr:colOff>222250</xdr:colOff>
      <xdr:row>40</xdr:row>
      <xdr:rowOff>19050</xdr:rowOff>
    </xdr:from>
    <xdr:to>
      <xdr:col>7</xdr:col>
      <xdr:colOff>758739</xdr:colOff>
      <xdr:row>40</xdr:row>
      <xdr:rowOff>491531</xdr:rowOff>
    </xdr:to>
    <xdr:pic>
      <xdr:nvPicPr>
        <xdr:cNvPr id="9" name="รูปภาพ 8">
          <a:extLst>
            <a:ext uri="{FF2B5EF4-FFF2-40B4-BE49-F238E27FC236}">
              <a16:creationId xmlns:a16="http://schemas.microsoft.com/office/drawing/2014/main" id="{D18DB4E3-3E9E-103A-6D30-DAE40ADB95F7}"/>
            </a:ext>
          </a:extLst>
        </xdr:cNvPr>
        <xdr:cNvPicPr>
          <a:picLocks noChangeAspect="1"/>
        </xdr:cNvPicPr>
      </xdr:nvPicPr>
      <xdr:blipFill>
        <a:blip xmlns:r="http://schemas.openxmlformats.org/officeDocument/2006/relationships" r:embed="rId4"/>
        <a:stretch>
          <a:fillRect/>
        </a:stretch>
      </xdr:blipFill>
      <xdr:spPr>
        <a:xfrm>
          <a:off x="908050" y="15652750"/>
          <a:ext cx="6340389" cy="472481"/>
        </a:xfrm>
        <a:prstGeom prst="rect">
          <a:avLst/>
        </a:prstGeom>
      </xdr:spPr>
    </xdr:pic>
    <xdr:clientData/>
  </xdr:twoCellAnchor>
  <xdr:twoCellAnchor editAs="oneCell">
    <xdr:from>
      <xdr:col>4</xdr:col>
      <xdr:colOff>184150</xdr:colOff>
      <xdr:row>45</xdr:row>
      <xdr:rowOff>19050</xdr:rowOff>
    </xdr:from>
    <xdr:to>
      <xdr:col>7</xdr:col>
      <xdr:colOff>718075</xdr:colOff>
      <xdr:row>45</xdr:row>
      <xdr:rowOff>445807</xdr:rowOff>
    </xdr:to>
    <xdr:pic>
      <xdr:nvPicPr>
        <xdr:cNvPr id="11" name="รูปภาพ 10">
          <a:extLst>
            <a:ext uri="{FF2B5EF4-FFF2-40B4-BE49-F238E27FC236}">
              <a16:creationId xmlns:a16="http://schemas.microsoft.com/office/drawing/2014/main" id="{EFB1BD3F-D172-ECBA-6D52-72CA66CA4CD1}"/>
            </a:ext>
          </a:extLst>
        </xdr:cNvPr>
        <xdr:cNvPicPr>
          <a:picLocks noChangeAspect="1"/>
        </xdr:cNvPicPr>
      </xdr:nvPicPr>
      <xdr:blipFill>
        <a:blip xmlns:r="http://schemas.openxmlformats.org/officeDocument/2006/relationships" r:embed="rId5"/>
        <a:stretch>
          <a:fillRect/>
        </a:stretch>
      </xdr:blipFill>
      <xdr:spPr>
        <a:xfrm>
          <a:off x="1149350" y="17938750"/>
          <a:ext cx="6058425" cy="426757"/>
        </a:xfrm>
        <a:prstGeom prst="rect">
          <a:avLst/>
        </a:prstGeom>
      </xdr:spPr>
    </xdr:pic>
    <xdr:clientData/>
  </xdr:twoCellAnchor>
  <xdr:twoCellAnchor editAs="oneCell">
    <xdr:from>
      <xdr:col>4</xdr:col>
      <xdr:colOff>25400</xdr:colOff>
      <xdr:row>50</xdr:row>
      <xdr:rowOff>12700</xdr:rowOff>
    </xdr:from>
    <xdr:to>
      <xdr:col>7</xdr:col>
      <xdr:colOff>643152</xdr:colOff>
      <xdr:row>50</xdr:row>
      <xdr:rowOff>469940</xdr:rowOff>
    </xdr:to>
    <xdr:pic>
      <xdr:nvPicPr>
        <xdr:cNvPr id="16" name="รูปภาพ 15">
          <a:extLst>
            <a:ext uri="{FF2B5EF4-FFF2-40B4-BE49-F238E27FC236}">
              <a16:creationId xmlns:a16="http://schemas.microsoft.com/office/drawing/2014/main" id="{113D0EF2-941E-6071-DFA4-D5D7E260652E}"/>
            </a:ext>
          </a:extLst>
        </xdr:cNvPr>
        <xdr:cNvPicPr>
          <a:picLocks noChangeAspect="1"/>
        </xdr:cNvPicPr>
      </xdr:nvPicPr>
      <xdr:blipFill>
        <a:blip xmlns:r="http://schemas.openxmlformats.org/officeDocument/2006/relationships" r:embed="rId6"/>
        <a:stretch>
          <a:fillRect/>
        </a:stretch>
      </xdr:blipFill>
      <xdr:spPr>
        <a:xfrm>
          <a:off x="990600" y="20427950"/>
          <a:ext cx="6142252" cy="457240"/>
        </a:xfrm>
        <a:prstGeom prst="rect">
          <a:avLst/>
        </a:prstGeom>
      </xdr:spPr>
    </xdr:pic>
    <xdr:clientData/>
  </xdr:twoCellAnchor>
  <xdr:twoCellAnchor editAs="oneCell">
    <xdr:from>
      <xdr:col>4</xdr:col>
      <xdr:colOff>228600</xdr:colOff>
      <xdr:row>55</xdr:row>
      <xdr:rowOff>88900</xdr:rowOff>
    </xdr:from>
    <xdr:to>
      <xdr:col>7</xdr:col>
      <xdr:colOff>846352</xdr:colOff>
      <xdr:row>55</xdr:row>
      <xdr:rowOff>431830</xdr:rowOff>
    </xdr:to>
    <xdr:pic>
      <xdr:nvPicPr>
        <xdr:cNvPr id="20" name="รูปภาพ 19">
          <a:extLst>
            <a:ext uri="{FF2B5EF4-FFF2-40B4-BE49-F238E27FC236}">
              <a16:creationId xmlns:a16="http://schemas.microsoft.com/office/drawing/2014/main" id="{97BE3FCC-8546-A8BA-A2AF-ADEBAE2F2384}"/>
            </a:ext>
          </a:extLst>
        </xdr:cNvPr>
        <xdr:cNvPicPr>
          <a:picLocks noChangeAspect="1"/>
        </xdr:cNvPicPr>
      </xdr:nvPicPr>
      <xdr:blipFill>
        <a:blip xmlns:r="http://schemas.openxmlformats.org/officeDocument/2006/relationships" r:embed="rId7"/>
        <a:stretch>
          <a:fillRect/>
        </a:stretch>
      </xdr:blipFill>
      <xdr:spPr>
        <a:xfrm>
          <a:off x="1193800" y="22644100"/>
          <a:ext cx="6142252" cy="342930"/>
        </a:xfrm>
        <a:prstGeom prst="rect">
          <a:avLst/>
        </a:prstGeom>
      </xdr:spPr>
    </xdr:pic>
    <xdr:clientData/>
  </xdr:twoCellAnchor>
  <xdr:twoCellAnchor editAs="oneCell">
    <xdr:from>
      <xdr:col>4</xdr:col>
      <xdr:colOff>6350</xdr:colOff>
      <xdr:row>27</xdr:row>
      <xdr:rowOff>95250</xdr:rowOff>
    </xdr:from>
    <xdr:to>
      <xdr:col>7</xdr:col>
      <xdr:colOff>806998</xdr:colOff>
      <xdr:row>27</xdr:row>
      <xdr:rowOff>522007</xdr:rowOff>
    </xdr:to>
    <xdr:pic>
      <xdr:nvPicPr>
        <xdr:cNvPr id="3" name="รูปภาพ 2">
          <a:extLst>
            <a:ext uri="{FF2B5EF4-FFF2-40B4-BE49-F238E27FC236}">
              <a16:creationId xmlns:a16="http://schemas.microsoft.com/office/drawing/2014/main" id="{C268E4BA-75BD-4BAD-E6F4-4CF000C4F09F}"/>
            </a:ext>
          </a:extLst>
        </xdr:cNvPr>
        <xdr:cNvPicPr>
          <a:picLocks noChangeAspect="1"/>
        </xdr:cNvPicPr>
      </xdr:nvPicPr>
      <xdr:blipFill>
        <a:blip xmlns:r="http://schemas.openxmlformats.org/officeDocument/2006/relationships" r:embed="rId8"/>
        <a:stretch>
          <a:fillRect/>
        </a:stretch>
      </xdr:blipFill>
      <xdr:spPr>
        <a:xfrm>
          <a:off x="971550" y="13322300"/>
          <a:ext cx="6325148" cy="4267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15240</xdr:colOff>
      <xdr:row>12</xdr:row>
      <xdr:rowOff>76200</xdr:rowOff>
    </xdr:from>
    <xdr:to>
      <xdr:col>7</xdr:col>
      <xdr:colOff>1593141</xdr:colOff>
      <xdr:row>13</xdr:row>
      <xdr:rowOff>91488</xdr:rowOff>
    </xdr:to>
    <xdr:pic>
      <xdr:nvPicPr>
        <xdr:cNvPr id="2" name="รูปภาพ 1">
          <a:extLst>
            <a:ext uri="{FF2B5EF4-FFF2-40B4-BE49-F238E27FC236}">
              <a16:creationId xmlns:a16="http://schemas.microsoft.com/office/drawing/2014/main" id="{132A4E9A-447E-4602-B46F-73CABB402C84}"/>
            </a:ext>
          </a:extLst>
        </xdr:cNvPr>
        <xdr:cNvPicPr>
          <a:picLocks noChangeAspect="1"/>
        </xdr:cNvPicPr>
      </xdr:nvPicPr>
      <xdr:blipFill>
        <a:blip xmlns:r="http://schemas.openxmlformats.org/officeDocument/2006/relationships" r:embed="rId1"/>
        <a:stretch>
          <a:fillRect/>
        </a:stretch>
      </xdr:blipFill>
      <xdr:spPr>
        <a:xfrm>
          <a:off x="2133600" y="6507480"/>
          <a:ext cx="6477561" cy="548688"/>
        </a:xfrm>
        <a:prstGeom prst="rect">
          <a:avLst/>
        </a:prstGeom>
      </xdr:spPr>
    </xdr:pic>
    <xdr:clientData/>
  </xdr:twoCellAnchor>
  <xdr:twoCellAnchor editAs="oneCell">
    <xdr:from>
      <xdr:col>3</xdr:col>
      <xdr:colOff>205740</xdr:colOff>
      <xdr:row>13</xdr:row>
      <xdr:rowOff>304800</xdr:rowOff>
    </xdr:from>
    <xdr:to>
      <xdr:col>7</xdr:col>
      <xdr:colOff>1532160</xdr:colOff>
      <xdr:row>14</xdr:row>
      <xdr:rowOff>160054</xdr:rowOff>
    </xdr:to>
    <xdr:pic>
      <xdr:nvPicPr>
        <xdr:cNvPr id="3" name="รูปภาพ 2">
          <a:extLst>
            <a:ext uri="{FF2B5EF4-FFF2-40B4-BE49-F238E27FC236}">
              <a16:creationId xmlns:a16="http://schemas.microsoft.com/office/drawing/2014/main" id="{32CAC710-2D29-4E5F-B5DD-D4B288F1D38B}"/>
            </a:ext>
          </a:extLst>
        </xdr:cNvPr>
        <xdr:cNvPicPr>
          <a:picLocks noChangeAspect="1"/>
        </xdr:cNvPicPr>
      </xdr:nvPicPr>
      <xdr:blipFill>
        <a:blip xmlns:r="http://schemas.openxmlformats.org/officeDocument/2006/relationships" r:embed="rId2"/>
        <a:stretch>
          <a:fillRect/>
        </a:stretch>
      </xdr:blipFill>
      <xdr:spPr>
        <a:xfrm>
          <a:off x="2324100" y="7269480"/>
          <a:ext cx="6226080" cy="388654"/>
        </a:xfrm>
        <a:prstGeom prst="rect">
          <a:avLst/>
        </a:prstGeom>
      </xdr:spPr>
    </xdr:pic>
    <xdr:clientData/>
  </xdr:twoCellAnchor>
  <xdr:twoCellAnchor editAs="oneCell">
    <xdr:from>
      <xdr:col>3</xdr:col>
      <xdr:colOff>7620</xdr:colOff>
      <xdr:row>14</xdr:row>
      <xdr:rowOff>487680</xdr:rowOff>
    </xdr:from>
    <xdr:to>
      <xdr:col>7</xdr:col>
      <xdr:colOff>1486453</xdr:colOff>
      <xdr:row>15</xdr:row>
      <xdr:rowOff>342934</xdr:rowOff>
    </xdr:to>
    <xdr:pic>
      <xdr:nvPicPr>
        <xdr:cNvPr id="4" name="รูปภาพ 3">
          <a:extLst>
            <a:ext uri="{FF2B5EF4-FFF2-40B4-BE49-F238E27FC236}">
              <a16:creationId xmlns:a16="http://schemas.microsoft.com/office/drawing/2014/main" id="{7BDEB258-A0B0-4FF3-9FF1-FAA7A8566476}"/>
            </a:ext>
          </a:extLst>
        </xdr:cNvPr>
        <xdr:cNvPicPr>
          <a:picLocks noChangeAspect="1"/>
        </xdr:cNvPicPr>
      </xdr:nvPicPr>
      <xdr:blipFill>
        <a:blip xmlns:r="http://schemas.openxmlformats.org/officeDocument/2006/relationships" r:embed="rId3"/>
        <a:stretch>
          <a:fillRect/>
        </a:stretch>
      </xdr:blipFill>
      <xdr:spPr>
        <a:xfrm>
          <a:off x="2125980" y="7985760"/>
          <a:ext cx="6378493" cy="388654"/>
        </a:xfrm>
        <a:prstGeom prst="rect">
          <a:avLst/>
        </a:prstGeom>
      </xdr:spPr>
    </xdr:pic>
    <xdr:clientData/>
  </xdr:twoCellAnchor>
  <xdr:twoCellAnchor editAs="oneCell">
    <xdr:from>
      <xdr:col>3</xdr:col>
      <xdr:colOff>99060</xdr:colOff>
      <xdr:row>23</xdr:row>
      <xdr:rowOff>7620</xdr:rowOff>
    </xdr:from>
    <xdr:to>
      <xdr:col>7</xdr:col>
      <xdr:colOff>1684582</xdr:colOff>
      <xdr:row>23</xdr:row>
      <xdr:rowOff>518204</xdr:rowOff>
    </xdr:to>
    <xdr:pic>
      <xdr:nvPicPr>
        <xdr:cNvPr id="5" name="รูปภาพ 4">
          <a:extLst>
            <a:ext uri="{FF2B5EF4-FFF2-40B4-BE49-F238E27FC236}">
              <a16:creationId xmlns:a16="http://schemas.microsoft.com/office/drawing/2014/main" id="{74BA1A72-9CFD-48D4-A5A5-F71E4007D36D}"/>
            </a:ext>
          </a:extLst>
        </xdr:cNvPr>
        <xdr:cNvPicPr>
          <a:picLocks noChangeAspect="1"/>
        </xdr:cNvPicPr>
      </xdr:nvPicPr>
      <xdr:blipFill>
        <a:blip xmlns:r="http://schemas.openxmlformats.org/officeDocument/2006/relationships" r:embed="rId4"/>
        <a:stretch>
          <a:fillRect/>
        </a:stretch>
      </xdr:blipFill>
      <xdr:spPr>
        <a:xfrm>
          <a:off x="2217420" y="13289280"/>
          <a:ext cx="6485182" cy="510584"/>
        </a:xfrm>
        <a:prstGeom prst="rect">
          <a:avLst/>
        </a:prstGeom>
      </xdr:spPr>
    </xdr:pic>
    <xdr:clientData/>
  </xdr:twoCellAnchor>
  <xdr:twoCellAnchor editAs="oneCell">
    <xdr:from>
      <xdr:col>3</xdr:col>
      <xdr:colOff>121920</xdr:colOff>
      <xdr:row>24</xdr:row>
      <xdr:rowOff>419100</xdr:rowOff>
    </xdr:from>
    <xdr:to>
      <xdr:col>7</xdr:col>
      <xdr:colOff>1715063</xdr:colOff>
      <xdr:row>25</xdr:row>
      <xdr:rowOff>381043</xdr:rowOff>
    </xdr:to>
    <xdr:pic>
      <xdr:nvPicPr>
        <xdr:cNvPr id="6" name="รูปภาพ 5">
          <a:extLst>
            <a:ext uri="{FF2B5EF4-FFF2-40B4-BE49-F238E27FC236}">
              <a16:creationId xmlns:a16="http://schemas.microsoft.com/office/drawing/2014/main" id="{1733E4CA-844D-49C4-8617-617950F25386}"/>
            </a:ext>
          </a:extLst>
        </xdr:cNvPr>
        <xdr:cNvPicPr>
          <a:picLocks noChangeAspect="1"/>
        </xdr:cNvPicPr>
      </xdr:nvPicPr>
      <xdr:blipFill>
        <a:blip xmlns:r="http://schemas.openxmlformats.org/officeDocument/2006/relationships" r:embed="rId5"/>
        <a:stretch>
          <a:fillRect/>
        </a:stretch>
      </xdr:blipFill>
      <xdr:spPr>
        <a:xfrm>
          <a:off x="2240280" y="14234160"/>
          <a:ext cx="6492803" cy="495343"/>
        </a:xfrm>
        <a:prstGeom prst="rect">
          <a:avLst/>
        </a:prstGeom>
      </xdr:spPr>
    </xdr:pic>
    <xdr:clientData/>
  </xdr:twoCellAnchor>
  <xdr:twoCellAnchor editAs="oneCell">
    <xdr:from>
      <xdr:col>3</xdr:col>
      <xdr:colOff>212090</xdr:colOff>
      <xdr:row>33</xdr:row>
      <xdr:rowOff>99060</xdr:rowOff>
    </xdr:from>
    <xdr:to>
      <xdr:col>7</xdr:col>
      <xdr:colOff>1370855</xdr:colOff>
      <xdr:row>33</xdr:row>
      <xdr:rowOff>525817</xdr:rowOff>
    </xdr:to>
    <xdr:pic>
      <xdr:nvPicPr>
        <xdr:cNvPr id="7" name="รูปภาพ 6">
          <a:extLst>
            <a:ext uri="{FF2B5EF4-FFF2-40B4-BE49-F238E27FC236}">
              <a16:creationId xmlns:a16="http://schemas.microsoft.com/office/drawing/2014/main" id="{60D5994D-7113-436F-B6DA-EB5C3A4E341D}"/>
            </a:ext>
          </a:extLst>
        </xdr:cNvPr>
        <xdr:cNvPicPr>
          <a:picLocks noChangeAspect="1"/>
        </xdr:cNvPicPr>
      </xdr:nvPicPr>
      <xdr:blipFill>
        <a:blip xmlns:r="http://schemas.openxmlformats.org/officeDocument/2006/relationships" r:embed="rId6"/>
        <a:stretch>
          <a:fillRect/>
        </a:stretch>
      </xdr:blipFill>
      <xdr:spPr>
        <a:xfrm>
          <a:off x="2330450" y="19697700"/>
          <a:ext cx="6058425" cy="426757"/>
        </a:xfrm>
        <a:prstGeom prst="rect">
          <a:avLst/>
        </a:prstGeom>
      </xdr:spPr>
    </xdr:pic>
    <xdr:clientData/>
  </xdr:twoCellAnchor>
  <xdr:twoCellAnchor editAs="oneCell">
    <xdr:from>
      <xdr:col>3</xdr:col>
      <xdr:colOff>213360</xdr:colOff>
      <xdr:row>34</xdr:row>
      <xdr:rowOff>104140</xdr:rowOff>
    </xdr:from>
    <xdr:to>
      <xdr:col>7</xdr:col>
      <xdr:colOff>1455952</xdr:colOff>
      <xdr:row>35</xdr:row>
      <xdr:rowOff>27980</xdr:rowOff>
    </xdr:to>
    <xdr:pic>
      <xdr:nvPicPr>
        <xdr:cNvPr id="8" name="รูปภาพ 7">
          <a:extLst>
            <a:ext uri="{FF2B5EF4-FFF2-40B4-BE49-F238E27FC236}">
              <a16:creationId xmlns:a16="http://schemas.microsoft.com/office/drawing/2014/main" id="{394006C6-7416-4DC7-96AA-6B90D9B7275F}"/>
            </a:ext>
          </a:extLst>
        </xdr:cNvPr>
        <xdr:cNvPicPr>
          <a:picLocks noChangeAspect="1"/>
        </xdr:cNvPicPr>
      </xdr:nvPicPr>
      <xdr:blipFill>
        <a:blip xmlns:r="http://schemas.openxmlformats.org/officeDocument/2006/relationships" r:embed="rId7"/>
        <a:stretch>
          <a:fillRect/>
        </a:stretch>
      </xdr:blipFill>
      <xdr:spPr>
        <a:xfrm>
          <a:off x="2331720" y="20236180"/>
          <a:ext cx="6142252" cy="457240"/>
        </a:xfrm>
        <a:prstGeom prst="rect">
          <a:avLst/>
        </a:prstGeom>
      </xdr:spPr>
    </xdr:pic>
    <xdr:clientData/>
  </xdr:twoCellAnchor>
  <xdr:twoCellAnchor editAs="oneCell">
    <xdr:from>
      <xdr:col>3</xdr:col>
      <xdr:colOff>187960</xdr:colOff>
      <xdr:row>35</xdr:row>
      <xdr:rowOff>125730</xdr:rowOff>
    </xdr:from>
    <xdr:to>
      <xdr:col>7</xdr:col>
      <xdr:colOff>1430552</xdr:colOff>
      <xdr:row>35</xdr:row>
      <xdr:rowOff>468660</xdr:rowOff>
    </xdr:to>
    <xdr:pic>
      <xdr:nvPicPr>
        <xdr:cNvPr id="9" name="รูปภาพ 8">
          <a:extLst>
            <a:ext uri="{FF2B5EF4-FFF2-40B4-BE49-F238E27FC236}">
              <a16:creationId xmlns:a16="http://schemas.microsoft.com/office/drawing/2014/main" id="{02544CBA-BB20-4819-9175-CB72E1F93D00}"/>
            </a:ext>
          </a:extLst>
        </xdr:cNvPr>
        <xdr:cNvPicPr>
          <a:picLocks noChangeAspect="1"/>
        </xdr:cNvPicPr>
      </xdr:nvPicPr>
      <xdr:blipFill>
        <a:blip xmlns:r="http://schemas.openxmlformats.org/officeDocument/2006/relationships" r:embed="rId8"/>
        <a:stretch>
          <a:fillRect/>
        </a:stretch>
      </xdr:blipFill>
      <xdr:spPr>
        <a:xfrm>
          <a:off x="2306320" y="20791170"/>
          <a:ext cx="6142252" cy="3429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165100</xdr:colOff>
      <xdr:row>12</xdr:row>
      <xdr:rowOff>82550</xdr:rowOff>
    </xdr:from>
    <xdr:to>
      <xdr:col>7</xdr:col>
      <xdr:colOff>371337</xdr:colOff>
      <xdr:row>12</xdr:row>
      <xdr:rowOff>562652</xdr:rowOff>
    </xdr:to>
    <xdr:pic>
      <xdr:nvPicPr>
        <xdr:cNvPr id="2" name="รูปภาพ 1">
          <a:extLst>
            <a:ext uri="{FF2B5EF4-FFF2-40B4-BE49-F238E27FC236}">
              <a16:creationId xmlns:a16="http://schemas.microsoft.com/office/drawing/2014/main" id="{45877144-1DED-4FAE-8541-B43278000E2F}"/>
            </a:ext>
          </a:extLst>
        </xdr:cNvPr>
        <xdr:cNvPicPr>
          <a:picLocks noChangeAspect="1"/>
        </xdr:cNvPicPr>
      </xdr:nvPicPr>
      <xdr:blipFill>
        <a:blip xmlns:r="http://schemas.openxmlformats.org/officeDocument/2006/relationships" r:embed="rId1"/>
        <a:stretch>
          <a:fillRect/>
        </a:stretch>
      </xdr:blipFill>
      <xdr:spPr>
        <a:xfrm>
          <a:off x="1140460" y="4029710"/>
          <a:ext cx="5738357" cy="480102"/>
        </a:xfrm>
        <a:prstGeom prst="rect">
          <a:avLst/>
        </a:prstGeom>
      </xdr:spPr>
    </xdr:pic>
    <xdr:clientData/>
  </xdr:twoCellAnchor>
  <xdr:twoCellAnchor editAs="oneCell">
    <xdr:from>
      <xdr:col>4</xdr:col>
      <xdr:colOff>127000</xdr:colOff>
      <xdr:row>17</xdr:row>
      <xdr:rowOff>69850</xdr:rowOff>
    </xdr:from>
    <xdr:to>
      <xdr:col>7</xdr:col>
      <xdr:colOff>295133</xdr:colOff>
      <xdr:row>17</xdr:row>
      <xdr:rowOff>428021</xdr:rowOff>
    </xdr:to>
    <xdr:pic>
      <xdr:nvPicPr>
        <xdr:cNvPr id="3" name="รูปภาพ 2">
          <a:extLst>
            <a:ext uri="{FF2B5EF4-FFF2-40B4-BE49-F238E27FC236}">
              <a16:creationId xmlns:a16="http://schemas.microsoft.com/office/drawing/2014/main" id="{10FC5C34-751E-4433-912B-A98F1A67C5C8}"/>
            </a:ext>
          </a:extLst>
        </xdr:cNvPr>
        <xdr:cNvPicPr>
          <a:picLocks noChangeAspect="1"/>
        </xdr:cNvPicPr>
      </xdr:nvPicPr>
      <xdr:blipFill>
        <a:blip xmlns:r="http://schemas.openxmlformats.org/officeDocument/2006/relationships" r:embed="rId2"/>
        <a:stretch>
          <a:fillRect/>
        </a:stretch>
      </xdr:blipFill>
      <xdr:spPr>
        <a:xfrm>
          <a:off x="1102360" y="6638290"/>
          <a:ext cx="5700253" cy="358171"/>
        </a:xfrm>
        <a:prstGeom prst="rect">
          <a:avLst/>
        </a:prstGeom>
      </xdr:spPr>
    </xdr:pic>
    <xdr:clientData/>
  </xdr:twoCellAnchor>
  <xdr:twoCellAnchor editAs="oneCell">
    <xdr:from>
      <xdr:col>4</xdr:col>
      <xdr:colOff>628650</xdr:colOff>
      <xdr:row>33</xdr:row>
      <xdr:rowOff>234950</xdr:rowOff>
    </xdr:from>
    <xdr:to>
      <xdr:col>8</xdr:col>
      <xdr:colOff>390439</xdr:colOff>
      <xdr:row>34</xdr:row>
      <xdr:rowOff>80042</xdr:rowOff>
    </xdr:to>
    <xdr:pic>
      <xdr:nvPicPr>
        <xdr:cNvPr id="4" name="รูปภาพ 3">
          <a:extLst>
            <a:ext uri="{FF2B5EF4-FFF2-40B4-BE49-F238E27FC236}">
              <a16:creationId xmlns:a16="http://schemas.microsoft.com/office/drawing/2014/main" id="{94D3C1EC-BD5B-44E5-B8FD-5EFB23CAFB88}"/>
            </a:ext>
          </a:extLst>
        </xdr:cNvPr>
        <xdr:cNvPicPr>
          <a:picLocks noChangeAspect="1"/>
        </xdr:cNvPicPr>
      </xdr:nvPicPr>
      <xdr:blipFill>
        <a:blip xmlns:r="http://schemas.openxmlformats.org/officeDocument/2006/relationships" r:embed="rId3"/>
        <a:stretch>
          <a:fillRect/>
        </a:stretch>
      </xdr:blipFill>
      <xdr:spPr>
        <a:xfrm>
          <a:off x="1604010" y="15482570"/>
          <a:ext cx="6345469" cy="363252"/>
        </a:xfrm>
        <a:prstGeom prst="rect">
          <a:avLst/>
        </a:prstGeom>
      </xdr:spPr>
    </xdr:pic>
    <xdr:clientData/>
  </xdr:twoCellAnchor>
  <xdr:twoCellAnchor editAs="oneCell">
    <xdr:from>
      <xdr:col>3</xdr:col>
      <xdr:colOff>222250</xdr:colOff>
      <xdr:row>40</xdr:row>
      <xdr:rowOff>19050</xdr:rowOff>
    </xdr:from>
    <xdr:to>
      <xdr:col>7</xdr:col>
      <xdr:colOff>758739</xdr:colOff>
      <xdr:row>40</xdr:row>
      <xdr:rowOff>491531</xdr:rowOff>
    </xdr:to>
    <xdr:pic>
      <xdr:nvPicPr>
        <xdr:cNvPr id="5" name="รูปภาพ 4">
          <a:extLst>
            <a:ext uri="{FF2B5EF4-FFF2-40B4-BE49-F238E27FC236}">
              <a16:creationId xmlns:a16="http://schemas.microsoft.com/office/drawing/2014/main" id="{0DF19DDC-4676-4263-9D12-668B57908212}"/>
            </a:ext>
          </a:extLst>
        </xdr:cNvPr>
        <xdr:cNvPicPr>
          <a:picLocks noChangeAspect="1"/>
        </xdr:cNvPicPr>
      </xdr:nvPicPr>
      <xdr:blipFill>
        <a:blip xmlns:r="http://schemas.openxmlformats.org/officeDocument/2006/relationships" r:embed="rId4"/>
        <a:stretch>
          <a:fillRect/>
        </a:stretch>
      </xdr:blipFill>
      <xdr:spPr>
        <a:xfrm>
          <a:off x="915670" y="18520410"/>
          <a:ext cx="6350549" cy="472481"/>
        </a:xfrm>
        <a:prstGeom prst="rect">
          <a:avLst/>
        </a:prstGeom>
      </xdr:spPr>
    </xdr:pic>
    <xdr:clientData/>
  </xdr:twoCellAnchor>
  <xdr:twoCellAnchor editAs="oneCell">
    <xdr:from>
      <xdr:col>4</xdr:col>
      <xdr:colOff>184150</xdr:colOff>
      <xdr:row>45</xdr:row>
      <xdr:rowOff>19050</xdr:rowOff>
    </xdr:from>
    <xdr:to>
      <xdr:col>7</xdr:col>
      <xdr:colOff>718075</xdr:colOff>
      <xdr:row>45</xdr:row>
      <xdr:rowOff>445807</xdr:rowOff>
    </xdr:to>
    <xdr:pic>
      <xdr:nvPicPr>
        <xdr:cNvPr id="6" name="รูปภาพ 5">
          <a:extLst>
            <a:ext uri="{FF2B5EF4-FFF2-40B4-BE49-F238E27FC236}">
              <a16:creationId xmlns:a16="http://schemas.microsoft.com/office/drawing/2014/main" id="{0A75FE1D-08F5-4115-A7E7-48F8303D1AC3}"/>
            </a:ext>
          </a:extLst>
        </xdr:cNvPr>
        <xdr:cNvPicPr>
          <a:picLocks noChangeAspect="1"/>
        </xdr:cNvPicPr>
      </xdr:nvPicPr>
      <xdr:blipFill>
        <a:blip xmlns:r="http://schemas.openxmlformats.org/officeDocument/2006/relationships" r:embed="rId5"/>
        <a:stretch>
          <a:fillRect/>
        </a:stretch>
      </xdr:blipFill>
      <xdr:spPr>
        <a:xfrm>
          <a:off x="1159510" y="20806410"/>
          <a:ext cx="6066045" cy="426757"/>
        </a:xfrm>
        <a:prstGeom prst="rect">
          <a:avLst/>
        </a:prstGeom>
      </xdr:spPr>
    </xdr:pic>
    <xdr:clientData/>
  </xdr:twoCellAnchor>
  <xdr:twoCellAnchor editAs="oneCell">
    <xdr:from>
      <xdr:col>4</xdr:col>
      <xdr:colOff>25400</xdr:colOff>
      <xdr:row>50</xdr:row>
      <xdr:rowOff>12700</xdr:rowOff>
    </xdr:from>
    <xdr:to>
      <xdr:col>7</xdr:col>
      <xdr:colOff>643152</xdr:colOff>
      <xdr:row>50</xdr:row>
      <xdr:rowOff>469940</xdr:rowOff>
    </xdr:to>
    <xdr:pic>
      <xdr:nvPicPr>
        <xdr:cNvPr id="7" name="รูปภาพ 6">
          <a:extLst>
            <a:ext uri="{FF2B5EF4-FFF2-40B4-BE49-F238E27FC236}">
              <a16:creationId xmlns:a16="http://schemas.microsoft.com/office/drawing/2014/main" id="{96DF240D-6C15-44AF-A752-F94112A20A45}"/>
            </a:ext>
          </a:extLst>
        </xdr:cNvPr>
        <xdr:cNvPicPr>
          <a:picLocks noChangeAspect="1"/>
        </xdr:cNvPicPr>
      </xdr:nvPicPr>
      <xdr:blipFill>
        <a:blip xmlns:r="http://schemas.openxmlformats.org/officeDocument/2006/relationships" r:embed="rId6"/>
        <a:stretch>
          <a:fillRect/>
        </a:stretch>
      </xdr:blipFill>
      <xdr:spPr>
        <a:xfrm>
          <a:off x="1000760" y="23299420"/>
          <a:ext cx="6149872" cy="457240"/>
        </a:xfrm>
        <a:prstGeom prst="rect">
          <a:avLst/>
        </a:prstGeom>
      </xdr:spPr>
    </xdr:pic>
    <xdr:clientData/>
  </xdr:twoCellAnchor>
  <xdr:twoCellAnchor editAs="oneCell">
    <xdr:from>
      <xdr:col>4</xdr:col>
      <xdr:colOff>228600</xdr:colOff>
      <xdr:row>55</xdr:row>
      <xdr:rowOff>88900</xdr:rowOff>
    </xdr:from>
    <xdr:to>
      <xdr:col>7</xdr:col>
      <xdr:colOff>846352</xdr:colOff>
      <xdr:row>55</xdr:row>
      <xdr:rowOff>431830</xdr:rowOff>
    </xdr:to>
    <xdr:pic>
      <xdr:nvPicPr>
        <xdr:cNvPr id="8" name="รูปภาพ 7">
          <a:extLst>
            <a:ext uri="{FF2B5EF4-FFF2-40B4-BE49-F238E27FC236}">
              <a16:creationId xmlns:a16="http://schemas.microsoft.com/office/drawing/2014/main" id="{954B1514-2613-4027-B769-08B4B07243BB}"/>
            </a:ext>
          </a:extLst>
        </xdr:cNvPr>
        <xdr:cNvPicPr>
          <a:picLocks noChangeAspect="1"/>
        </xdr:cNvPicPr>
      </xdr:nvPicPr>
      <xdr:blipFill>
        <a:blip xmlns:r="http://schemas.openxmlformats.org/officeDocument/2006/relationships" r:embed="rId7"/>
        <a:stretch>
          <a:fillRect/>
        </a:stretch>
      </xdr:blipFill>
      <xdr:spPr>
        <a:xfrm>
          <a:off x="1203960" y="25516840"/>
          <a:ext cx="6149872" cy="342930"/>
        </a:xfrm>
        <a:prstGeom prst="rect">
          <a:avLst/>
        </a:prstGeom>
      </xdr:spPr>
    </xdr:pic>
    <xdr:clientData/>
  </xdr:twoCellAnchor>
  <xdr:twoCellAnchor editAs="oneCell">
    <xdr:from>
      <xdr:col>4</xdr:col>
      <xdr:colOff>6350</xdr:colOff>
      <xdr:row>27</xdr:row>
      <xdr:rowOff>95250</xdr:rowOff>
    </xdr:from>
    <xdr:to>
      <xdr:col>7</xdr:col>
      <xdr:colOff>806998</xdr:colOff>
      <xdr:row>27</xdr:row>
      <xdr:rowOff>522007</xdr:rowOff>
    </xdr:to>
    <xdr:pic>
      <xdr:nvPicPr>
        <xdr:cNvPr id="9" name="รูปภาพ 8">
          <a:extLst>
            <a:ext uri="{FF2B5EF4-FFF2-40B4-BE49-F238E27FC236}">
              <a16:creationId xmlns:a16="http://schemas.microsoft.com/office/drawing/2014/main" id="{BC9AB1D4-D141-4D6A-87C2-E9341DFEC3DC}"/>
            </a:ext>
          </a:extLst>
        </xdr:cNvPr>
        <xdr:cNvPicPr>
          <a:picLocks noChangeAspect="1"/>
        </xdr:cNvPicPr>
      </xdr:nvPicPr>
      <xdr:blipFill>
        <a:blip xmlns:r="http://schemas.openxmlformats.org/officeDocument/2006/relationships" r:embed="rId8"/>
        <a:stretch>
          <a:fillRect/>
        </a:stretch>
      </xdr:blipFill>
      <xdr:spPr>
        <a:xfrm>
          <a:off x="981710" y="12675870"/>
          <a:ext cx="6332768" cy="4267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228600</xdr:colOff>
      <xdr:row>10</xdr:row>
      <xdr:rowOff>19050</xdr:rowOff>
    </xdr:from>
    <xdr:to>
      <xdr:col>6</xdr:col>
      <xdr:colOff>1232382</xdr:colOff>
      <xdr:row>10</xdr:row>
      <xdr:rowOff>575358</xdr:rowOff>
    </xdr:to>
    <xdr:pic>
      <xdr:nvPicPr>
        <xdr:cNvPr id="2" name="รูปภาพ 1">
          <a:extLst>
            <a:ext uri="{FF2B5EF4-FFF2-40B4-BE49-F238E27FC236}">
              <a16:creationId xmlns:a16="http://schemas.microsoft.com/office/drawing/2014/main" id="{E95DD77F-0643-446A-BFA1-C3728C30CBAE}"/>
            </a:ext>
          </a:extLst>
        </xdr:cNvPr>
        <xdr:cNvPicPr>
          <a:picLocks noChangeAspect="1"/>
        </xdr:cNvPicPr>
      </xdr:nvPicPr>
      <xdr:blipFill>
        <a:blip xmlns:r="http://schemas.openxmlformats.org/officeDocument/2006/relationships" r:embed="rId1"/>
        <a:stretch>
          <a:fillRect/>
        </a:stretch>
      </xdr:blipFill>
      <xdr:spPr>
        <a:xfrm>
          <a:off x="1203960" y="3310890"/>
          <a:ext cx="5568162" cy="556308"/>
        </a:xfrm>
        <a:prstGeom prst="rect">
          <a:avLst/>
        </a:prstGeom>
      </xdr:spPr>
    </xdr:pic>
    <xdr:clientData/>
  </xdr:twoCellAnchor>
  <xdr:oneCellAnchor>
    <xdr:from>
      <xdr:col>4</xdr:col>
      <xdr:colOff>552450</xdr:colOff>
      <xdr:row>16</xdr:row>
      <xdr:rowOff>63500</xdr:rowOff>
    </xdr:from>
    <xdr:ext cx="5570703" cy="518205"/>
    <xdr:pic>
      <xdr:nvPicPr>
        <xdr:cNvPr id="3" name="รูปภาพ 2">
          <a:extLst>
            <a:ext uri="{FF2B5EF4-FFF2-40B4-BE49-F238E27FC236}">
              <a16:creationId xmlns:a16="http://schemas.microsoft.com/office/drawing/2014/main" id="{0CE103B6-3A3A-40E2-BC25-139BB9E7BB6A}"/>
            </a:ext>
          </a:extLst>
        </xdr:cNvPr>
        <xdr:cNvPicPr>
          <a:picLocks noChangeAspect="1"/>
        </xdr:cNvPicPr>
      </xdr:nvPicPr>
      <xdr:blipFill>
        <a:blip xmlns:r="http://schemas.openxmlformats.org/officeDocument/2006/relationships" r:embed="rId2"/>
        <a:stretch>
          <a:fillRect/>
        </a:stretch>
      </xdr:blipFill>
      <xdr:spPr>
        <a:xfrm>
          <a:off x="1527810" y="6174740"/>
          <a:ext cx="5570703" cy="518205"/>
        </a:xfrm>
        <a:prstGeom prst="rect">
          <a:avLst/>
        </a:prstGeom>
      </xdr:spPr>
    </xdr:pic>
    <xdr:clientData/>
  </xdr:oneCellAnchor>
  <xdr:twoCellAnchor editAs="oneCell">
    <xdr:from>
      <xdr:col>4</xdr:col>
      <xdr:colOff>374650</xdr:colOff>
      <xdr:row>23</xdr:row>
      <xdr:rowOff>88900</xdr:rowOff>
    </xdr:from>
    <xdr:to>
      <xdr:col>7</xdr:col>
      <xdr:colOff>53827</xdr:colOff>
      <xdr:row>23</xdr:row>
      <xdr:rowOff>523278</xdr:rowOff>
    </xdr:to>
    <xdr:pic>
      <xdr:nvPicPr>
        <xdr:cNvPr id="4" name="รูปภาพ 3">
          <a:extLst>
            <a:ext uri="{FF2B5EF4-FFF2-40B4-BE49-F238E27FC236}">
              <a16:creationId xmlns:a16="http://schemas.microsoft.com/office/drawing/2014/main" id="{A5D6C2F3-6395-4675-85FA-720DB31ADD06}"/>
            </a:ext>
          </a:extLst>
        </xdr:cNvPr>
        <xdr:cNvPicPr>
          <a:picLocks noChangeAspect="1"/>
        </xdr:cNvPicPr>
      </xdr:nvPicPr>
      <xdr:blipFill>
        <a:blip xmlns:r="http://schemas.openxmlformats.org/officeDocument/2006/relationships" r:embed="rId3"/>
        <a:stretch>
          <a:fillRect/>
        </a:stretch>
      </xdr:blipFill>
      <xdr:spPr>
        <a:xfrm>
          <a:off x="1350010" y="9088120"/>
          <a:ext cx="5622777" cy="434378"/>
        </a:xfrm>
        <a:prstGeom prst="rect">
          <a:avLst/>
        </a:prstGeom>
      </xdr:spPr>
    </xdr:pic>
    <xdr:clientData/>
  </xdr:twoCellAnchor>
  <xdr:twoCellAnchor editAs="oneCell">
    <xdr:from>
      <xdr:col>4</xdr:col>
      <xdr:colOff>1200150</xdr:colOff>
      <xdr:row>29</xdr:row>
      <xdr:rowOff>171450</xdr:rowOff>
    </xdr:from>
    <xdr:to>
      <xdr:col>7</xdr:col>
      <xdr:colOff>902189</xdr:colOff>
      <xdr:row>29</xdr:row>
      <xdr:rowOff>560104</xdr:rowOff>
    </xdr:to>
    <xdr:pic>
      <xdr:nvPicPr>
        <xdr:cNvPr id="5" name="รูปภาพ 4">
          <a:extLst>
            <a:ext uri="{FF2B5EF4-FFF2-40B4-BE49-F238E27FC236}">
              <a16:creationId xmlns:a16="http://schemas.microsoft.com/office/drawing/2014/main" id="{67638A8D-C2D6-4CC8-9738-57863093D5C8}"/>
            </a:ext>
          </a:extLst>
        </xdr:cNvPr>
        <xdr:cNvPicPr>
          <a:picLocks noChangeAspect="1"/>
        </xdr:cNvPicPr>
      </xdr:nvPicPr>
      <xdr:blipFill>
        <a:blip xmlns:r="http://schemas.openxmlformats.org/officeDocument/2006/relationships" r:embed="rId4"/>
        <a:stretch>
          <a:fillRect/>
        </a:stretch>
      </xdr:blipFill>
      <xdr:spPr>
        <a:xfrm>
          <a:off x="2175510" y="12043410"/>
          <a:ext cx="5645639" cy="388654"/>
        </a:xfrm>
        <a:prstGeom prst="rect">
          <a:avLst/>
        </a:prstGeom>
      </xdr:spPr>
    </xdr:pic>
    <xdr:clientData/>
  </xdr:twoCellAnchor>
  <xdr:twoCellAnchor editAs="oneCell">
    <xdr:from>
      <xdr:col>4</xdr:col>
      <xdr:colOff>120650</xdr:colOff>
      <xdr:row>35</xdr:row>
      <xdr:rowOff>95250</xdr:rowOff>
    </xdr:from>
    <xdr:to>
      <xdr:col>6</xdr:col>
      <xdr:colOff>1177777</xdr:colOff>
      <xdr:row>35</xdr:row>
      <xdr:rowOff>712523</xdr:rowOff>
    </xdr:to>
    <xdr:pic>
      <xdr:nvPicPr>
        <xdr:cNvPr id="6" name="รูปภาพ 5">
          <a:extLst>
            <a:ext uri="{FF2B5EF4-FFF2-40B4-BE49-F238E27FC236}">
              <a16:creationId xmlns:a16="http://schemas.microsoft.com/office/drawing/2014/main" id="{AF1DB0E8-0817-4216-9B51-5FA4B529BA22}"/>
            </a:ext>
          </a:extLst>
        </xdr:cNvPr>
        <xdr:cNvPicPr>
          <a:picLocks noChangeAspect="1"/>
        </xdr:cNvPicPr>
      </xdr:nvPicPr>
      <xdr:blipFill>
        <a:blip xmlns:r="http://schemas.openxmlformats.org/officeDocument/2006/relationships" r:embed="rId5"/>
        <a:stretch>
          <a:fillRect/>
        </a:stretch>
      </xdr:blipFill>
      <xdr:spPr>
        <a:xfrm>
          <a:off x="1096010" y="14786610"/>
          <a:ext cx="5621507" cy="6172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unpr\Downloads\T-VER-METH-01-03%20Version%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ข้อมูลสรุปโครงการ"/>
      <sheetName val="BE"/>
      <sheetName val="PE"/>
      <sheetName val="LE"/>
    </sheetNames>
    <sheetDataSet>
      <sheetData sheetId="0" refreshError="1"/>
      <sheetData sheetId="1" refreshError="1"/>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57"/>
  <sheetViews>
    <sheetView showGridLines="0" view="pageBreakPreview" zoomScaleNormal="60" zoomScaleSheetLayoutView="100" workbookViewId="0">
      <selection activeCell="H22" sqref="H22"/>
    </sheetView>
  </sheetViews>
  <sheetFormatPr defaultColWidth="9" defaultRowHeight="13.8"/>
  <cols>
    <col min="1" max="1" width="2.69921875" style="1" customWidth="1"/>
    <col min="2" max="2" width="12.796875" style="1" customWidth="1"/>
    <col min="3" max="3" width="12.296875" style="1" customWidth="1"/>
    <col min="4" max="4" width="28.19921875" style="1" customWidth="1"/>
    <col min="5" max="5" width="12.59765625" style="1" bestFit="1" customWidth="1"/>
    <col min="6" max="6" width="11.796875" style="1" customWidth="1"/>
    <col min="7" max="7" width="11.69921875" style="1" customWidth="1"/>
    <col min="8" max="8" width="36.296875" style="1" customWidth="1"/>
    <col min="9" max="9" width="63.19921875" style="1" customWidth="1"/>
    <col min="10" max="10" width="12.69921875" style="1" customWidth="1"/>
    <col min="11" max="11" width="11.69921875" style="1" customWidth="1"/>
    <col min="12" max="16384" width="9" style="1"/>
  </cols>
  <sheetData>
    <row r="1" spans="1:11" ht="18" customHeight="1">
      <c r="K1" s="9" t="s">
        <v>227</v>
      </c>
    </row>
    <row r="2" spans="1:11" ht="18" customHeight="1">
      <c r="K2" s="9" t="s">
        <v>57</v>
      </c>
    </row>
    <row r="3" spans="1:11" ht="27.75" customHeight="1">
      <c r="A3" s="18" t="s">
        <v>48</v>
      </c>
      <c r="B3" s="10"/>
      <c r="C3" s="10"/>
      <c r="D3" s="10"/>
      <c r="E3" s="10"/>
      <c r="F3" s="10"/>
      <c r="G3" s="10"/>
      <c r="H3" s="10"/>
      <c r="I3" s="10"/>
      <c r="J3" s="10"/>
      <c r="K3" s="11"/>
    </row>
    <row r="5" spans="1:11" ht="15" customHeight="1">
      <c r="A5" s="3" t="s">
        <v>78</v>
      </c>
      <c r="B5" s="3"/>
    </row>
    <row r="6" spans="1:11" ht="15" customHeight="1">
      <c r="A6" s="3"/>
      <c r="B6" s="20" t="s">
        <v>10</v>
      </c>
      <c r="C6" s="20" t="s">
        <v>11</v>
      </c>
      <c r="D6" s="20" t="s">
        <v>12</v>
      </c>
      <c r="E6" s="20" t="s">
        <v>13</v>
      </c>
      <c r="F6" s="20" t="s">
        <v>14</v>
      </c>
      <c r="G6" s="20" t="s">
        <v>15</v>
      </c>
      <c r="H6" s="20" t="s">
        <v>16</v>
      </c>
      <c r="I6" s="20" t="s">
        <v>17</v>
      </c>
      <c r="J6" s="20" t="s">
        <v>18</v>
      </c>
      <c r="K6" s="20" t="s">
        <v>19</v>
      </c>
    </row>
    <row r="7" spans="1:11" s="6" customFormat="1" ht="34.5" customHeight="1">
      <c r="B7" s="20" t="s">
        <v>20</v>
      </c>
      <c r="C7" s="20" t="s">
        <v>21</v>
      </c>
      <c r="D7" s="20" t="s">
        <v>22</v>
      </c>
      <c r="E7" s="20" t="s">
        <v>23</v>
      </c>
      <c r="F7" s="20" t="s">
        <v>24</v>
      </c>
      <c r="G7" s="20" t="s">
        <v>25</v>
      </c>
      <c r="H7" s="20" t="s">
        <v>26</v>
      </c>
      <c r="I7" s="20" t="s">
        <v>27</v>
      </c>
      <c r="J7" s="20" t="s">
        <v>28</v>
      </c>
      <c r="K7" s="20" t="s">
        <v>29</v>
      </c>
    </row>
    <row r="8" spans="1:11" s="6" customFormat="1" ht="34.5" customHeight="1">
      <c r="B8" s="20"/>
      <c r="C8" s="20"/>
      <c r="D8" s="20"/>
      <c r="E8" s="20"/>
      <c r="F8" s="20"/>
      <c r="G8" s="20"/>
      <c r="H8" s="20"/>
      <c r="I8" s="20"/>
      <c r="J8" s="20"/>
      <c r="K8" s="20"/>
    </row>
    <row r="9" spans="1:11" ht="80.400000000000006" customHeight="1">
      <c r="B9" s="21" t="s">
        <v>35</v>
      </c>
      <c r="C9" s="114" t="s">
        <v>201</v>
      </c>
      <c r="D9" s="23" t="s">
        <v>160</v>
      </c>
      <c r="E9" s="32" t="e">
        <f>'MPS(calc_process)'!G23</f>
        <v>#DIV/0!</v>
      </c>
      <c r="F9" s="22" t="s">
        <v>105</v>
      </c>
      <c r="G9" s="76" t="s">
        <v>164</v>
      </c>
      <c r="H9" s="76" t="s">
        <v>161</v>
      </c>
      <c r="I9" s="77" t="s">
        <v>162</v>
      </c>
      <c r="J9" s="76" t="s">
        <v>163</v>
      </c>
      <c r="K9" s="76" t="s">
        <v>52</v>
      </c>
    </row>
    <row r="10" spans="1:11" ht="81" customHeight="1">
      <c r="B10" s="67" t="s">
        <v>74</v>
      </c>
      <c r="C10" s="22" t="s">
        <v>165</v>
      </c>
      <c r="D10" s="23" t="s">
        <v>166</v>
      </c>
      <c r="E10" s="32" t="e">
        <f>AVERAGE('MPS(input_separate)'!C6:C105)</f>
        <v>#DIV/0!</v>
      </c>
      <c r="F10" s="90" t="s">
        <v>167</v>
      </c>
      <c r="G10" s="76" t="s">
        <v>33</v>
      </c>
      <c r="H10" s="91" t="s">
        <v>168</v>
      </c>
      <c r="I10" s="77" t="s">
        <v>169</v>
      </c>
      <c r="J10" s="76" t="s">
        <v>163</v>
      </c>
      <c r="K10" s="76" t="s">
        <v>50</v>
      </c>
    </row>
    <row r="11" spans="1:11" ht="84.6" customHeight="1">
      <c r="B11" s="73" t="s">
        <v>79</v>
      </c>
      <c r="C11" s="92" t="s">
        <v>170</v>
      </c>
      <c r="D11" s="74" t="s">
        <v>171</v>
      </c>
      <c r="E11" s="75" t="e">
        <f>AVERAGE('MPS(input_separate)'!D6:D105)</f>
        <v>#DIV/0!</v>
      </c>
      <c r="F11" s="90" t="s">
        <v>152</v>
      </c>
      <c r="G11" s="76" t="s">
        <v>33</v>
      </c>
      <c r="H11" s="78" t="s">
        <v>172</v>
      </c>
      <c r="I11" s="115" t="s">
        <v>173</v>
      </c>
      <c r="J11" s="78" t="s">
        <v>163</v>
      </c>
      <c r="K11" s="78" t="s">
        <v>50</v>
      </c>
    </row>
    <row r="12" spans="1:11" ht="84.6" customHeight="1">
      <c r="B12" s="73" t="s">
        <v>95</v>
      </c>
      <c r="C12" s="92" t="s">
        <v>174</v>
      </c>
      <c r="D12" s="74" t="s">
        <v>176</v>
      </c>
      <c r="E12" s="75" t="e">
        <f>AVERAGE('MPS(input_separate)'!E6:E105)</f>
        <v>#DIV/0!</v>
      </c>
      <c r="F12" s="90" t="s">
        <v>175</v>
      </c>
      <c r="G12" s="76" t="s">
        <v>33</v>
      </c>
      <c r="H12" s="91" t="s">
        <v>177</v>
      </c>
      <c r="I12" s="115" t="s">
        <v>178</v>
      </c>
      <c r="J12" s="78" t="s">
        <v>163</v>
      </c>
      <c r="K12" s="78" t="s">
        <v>50</v>
      </c>
    </row>
    <row r="13" spans="1:11" ht="42" customHeight="1">
      <c r="B13" s="66"/>
      <c r="D13" s="65"/>
      <c r="E13" s="94"/>
      <c r="F13" s="94"/>
      <c r="G13" s="94"/>
      <c r="H13" s="93"/>
    </row>
    <row r="14" spans="1:11" ht="42" customHeight="1">
      <c r="B14" s="66"/>
      <c r="D14" s="65"/>
      <c r="E14" s="94"/>
      <c r="F14" s="94"/>
      <c r="G14" s="94"/>
      <c r="H14" s="93"/>
    </row>
    <row r="15" spans="1:11" ht="42" customHeight="1">
      <c r="B15" s="66"/>
      <c r="D15" s="65"/>
      <c r="E15" s="94"/>
      <c r="F15" s="94"/>
      <c r="G15" s="94"/>
      <c r="H15" s="94"/>
    </row>
    <row r="16" spans="1:11" ht="42" customHeight="1">
      <c r="B16" s="66"/>
      <c r="D16" s="65"/>
      <c r="E16" s="94"/>
      <c r="F16" s="94"/>
      <c r="G16" s="94"/>
      <c r="H16" s="93"/>
      <c r="I16" s="95"/>
    </row>
    <row r="17" spans="1:11" ht="15" customHeight="1">
      <c r="A17" s="3" t="s">
        <v>179</v>
      </c>
      <c r="B17" s="3"/>
    </row>
    <row r="18" spans="1:11" ht="15" customHeight="1">
      <c r="A18" s="3"/>
      <c r="B18" s="20" t="s">
        <v>10</v>
      </c>
      <c r="C18" s="20" t="s">
        <v>11</v>
      </c>
      <c r="D18" s="20" t="s">
        <v>12</v>
      </c>
      <c r="E18" s="20" t="s">
        <v>13</v>
      </c>
      <c r="F18" s="20" t="s">
        <v>14</v>
      </c>
      <c r="G18" s="20" t="s">
        <v>15</v>
      </c>
      <c r="H18" s="20" t="s">
        <v>16</v>
      </c>
      <c r="I18" s="20" t="s">
        <v>17</v>
      </c>
      <c r="J18" s="20" t="s">
        <v>18</v>
      </c>
      <c r="K18" s="20" t="s">
        <v>19</v>
      </c>
    </row>
    <row r="19" spans="1:11" s="6" customFormat="1" ht="34.5" customHeight="1">
      <c r="B19" s="20" t="s">
        <v>20</v>
      </c>
      <c r="C19" s="20" t="s">
        <v>21</v>
      </c>
      <c r="D19" s="20" t="s">
        <v>22</v>
      </c>
      <c r="E19" s="20" t="s">
        <v>23</v>
      </c>
      <c r="F19" s="20" t="s">
        <v>1</v>
      </c>
      <c r="G19" s="20" t="s">
        <v>25</v>
      </c>
      <c r="H19" s="20" t="s">
        <v>26</v>
      </c>
      <c r="I19" s="20" t="s">
        <v>27</v>
      </c>
      <c r="J19" s="20" t="s">
        <v>28</v>
      </c>
      <c r="K19" s="20" t="s">
        <v>29</v>
      </c>
    </row>
    <row r="20" spans="1:11" s="6" customFormat="1" ht="34.5" customHeight="1">
      <c r="B20" s="20"/>
      <c r="C20" s="20"/>
      <c r="D20" s="20"/>
      <c r="E20" s="20"/>
      <c r="F20" s="20"/>
      <c r="G20" s="20"/>
      <c r="H20" s="20"/>
      <c r="I20" s="20"/>
      <c r="J20" s="20"/>
      <c r="K20" s="20"/>
    </row>
    <row r="21" spans="1:11" ht="67.8" customHeight="1">
      <c r="B21" s="21" t="s">
        <v>35</v>
      </c>
      <c r="C21" s="22" t="s">
        <v>97</v>
      </c>
      <c r="D21" s="23" t="s">
        <v>180</v>
      </c>
      <c r="E21" s="32" t="e">
        <f>AVERAGE('MPS(input_separate)'!F6:F105)</f>
        <v>#DIV/0!</v>
      </c>
      <c r="F21" s="22" t="s">
        <v>77</v>
      </c>
      <c r="G21" s="76" t="s">
        <v>80</v>
      </c>
      <c r="H21" s="76" t="s">
        <v>181</v>
      </c>
      <c r="I21" s="116" t="s">
        <v>182</v>
      </c>
      <c r="J21" s="76" t="s">
        <v>163</v>
      </c>
      <c r="K21" s="76" t="s">
        <v>50</v>
      </c>
    </row>
    <row r="22" spans="1:11" ht="108.6" customHeight="1">
      <c r="B22" s="67" t="s">
        <v>95</v>
      </c>
      <c r="C22" s="22" t="s">
        <v>93</v>
      </c>
      <c r="D22" s="23" t="s">
        <v>275</v>
      </c>
      <c r="E22" s="32" t="e">
        <f>AVERAGE('MPS(input_separate)'!G6:G105)</f>
        <v>#DIV/0!</v>
      </c>
      <c r="F22" s="21" t="s">
        <v>94</v>
      </c>
      <c r="G22" s="76" t="s">
        <v>82</v>
      </c>
      <c r="H22" s="118" t="s">
        <v>261</v>
      </c>
      <c r="I22" s="77" t="s">
        <v>262</v>
      </c>
      <c r="J22" s="76" t="s">
        <v>263</v>
      </c>
      <c r="K22" s="76" t="s">
        <v>50</v>
      </c>
    </row>
    <row r="23" spans="1:11" ht="96.6" customHeight="1">
      <c r="B23" s="21" t="s">
        <v>74</v>
      </c>
      <c r="C23" s="22" t="s">
        <v>183</v>
      </c>
      <c r="D23" s="23" t="s">
        <v>212</v>
      </c>
      <c r="E23" s="32" t="e">
        <f>AVERAGE('MPS(input_separate)'!H6:H105)</f>
        <v>#DIV/0!</v>
      </c>
      <c r="F23" s="22" t="s">
        <v>83</v>
      </c>
      <c r="G23" s="76" t="s">
        <v>80</v>
      </c>
      <c r="H23" s="76" t="s">
        <v>184</v>
      </c>
      <c r="I23" s="117" t="s">
        <v>185</v>
      </c>
      <c r="J23" s="76" t="s">
        <v>50</v>
      </c>
      <c r="K23" s="76" t="s">
        <v>50</v>
      </c>
    </row>
    <row r="24" spans="1:11" ht="42" customHeight="1">
      <c r="B24" s="66"/>
      <c r="D24" s="65"/>
      <c r="E24" s="65"/>
      <c r="F24" s="65"/>
      <c r="G24" s="65"/>
      <c r="H24" s="93"/>
    </row>
    <row r="25" spans="1:11" ht="42" customHeight="1">
      <c r="B25" s="66"/>
      <c r="D25" s="65"/>
      <c r="E25" s="65"/>
      <c r="F25" s="65"/>
      <c r="G25" s="65"/>
      <c r="H25" s="65"/>
    </row>
    <row r="26" spans="1:11" ht="42" customHeight="1">
      <c r="B26" s="66"/>
      <c r="D26" s="65"/>
      <c r="E26" s="65"/>
      <c r="F26" s="65"/>
      <c r="G26" s="65"/>
      <c r="H26" s="93"/>
    </row>
    <row r="27" spans="1:11" ht="15" customHeight="1">
      <c r="A27" s="3" t="s">
        <v>186</v>
      </c>
      <c r="B27" s="3"/>
    </row>
    <row r="28" spans="1:11" ht="15" customHeight="1">
      <c r="A28" s="3"/>
      <c r="B28" s="20" t="s">
        <v>10</v>
      </c>
      <c r="C28" s="20" t="s">
        <v>11</v>
      </c>
      <c r="D28" s="20" t="s">
        <v>12</v>
      </c>
      <c r="E28" s="20" t="s">
        <v>13</v>
      </c>
      <c r="F28" s="20" t="s">
        <v>14</v>
      </c>
      <c r="G28" s="20" t="s">
        <v>15</v>
      </c>
      <c r="H28" s="20" t="s">
        <v>16</v>
      </c>
      <c r="I28" s="20" t="s">
        <v>17</v>
      </c>
      <c r="J28" s="20" t="s">
        <v>18</v>
      </c>
      <c r="K28" s="20" t="s">
        <v>19</v>
      </c>
    </row>
    <row r="29" spans="1:11" s="6" customFormat="1" ht="34.5" customHeight="1">
      <c r="B29" s="20" t="s">
        <v>20</v>
      </c>
      <c r="C29" s="20" t="s">
        <v>21</v>
      </c>
      <c r="D29" s="20" t="s">
        <v>22</v>
      </c>
      <c r="E29" s="20" t="s">
        <v>23</v>
      </c>
      <c r="F29" s="20" t="s">
        <v>1</v>
      </c>
      <c r="G29" s="20" t="s">
        <v>25</v>
      </c>
      <c r="H29" s="20" t="s">
        <v>26</v>
      </c>
      <c r="I29" s="20" t="s">
        <v>27</v>
      </c>
      <c r="J29" s="20" t="s">
        <v>28</v>
      </c>
      <c r="K29" s="20" t="s">
        <v>29</v>
      </c>
    </row>
    <row r="30" spans="1:11" s="6" customFormat="1" ht="34.5" customHeight="1">
      <c r="B30" s="20"/>
      <c r="C30" s="20"/>
      <c r="D30" s="20"/>
      <c r="E30" s="20"/>
      <c r="F30" s="20"/>
      <c r="G30" s="20"/>
      <c r="H30" s="20"/>
      <c r="I30" s="20"/>
      <c r="J30" s="20"/>
      <c r="K30" s="20"/>
    </row>
    <row r="31" spans="1:11" ht="67.8" customHeight="1">
      <c r="B31" s="21" t="s">
        <v>35</v>
      </c>
      <c r="C31" s="22" t="s">
        <v>187</v>
      </c>
      <c r="D31" s="23" t="s">
        <v>188</v>
      </c>
      <c r="E31" s="32" t="e">
        <f>AVERAGE('MPS(input_separate)'!I6:I105)</f>
        <v>#DIV/0!</v>
      </c>
      <c r="F31" s="22" t="s">
        <v>189</v>
      </c>
      <c r="G31" s="76" t="s">
        <v>96</v>
      </c>
      <c r="H31" s="76" t="s">
        <v>190</v>
      </c>
      <c r="I31" s="116" t="s">
        <v>191</v>
      </c>
      <c r="J31" s="76" t="s">
        <v>192</v>
      </c>
      <c r="K31" s="76" t="s">
        <v>50</v>
      </c>
    </row>
    <row r="32" spans="1:11" ht="108.6" customHeight="1">
      <c r="B32" s="67" t="s">
        <v>74</v>
      </c>
      <c r="C32" s="22" t="s">
        <v>194</v>
      </c>
      <c r="D32" s="23" t="s">
        <v>141</v>
      </c>
      <c r="E32" s="32" t="e">
        <f>AVERAGE('MPS(input_separate)'!J6:J105)</f>
        <v>#DIV/0!</v>
      </c>
      <c r="F32" s="21" t="s">
        <v>193</v>
      </c>
      <c r="G32" s="76" t="s">
        <v>200</v>
      </c>
      <c r="H32" s="118" t="s">
        <v>195</v>
      </c>
      <c r="I32" s="77" t="s">
        <v>196</v>
      </c>
      <c r="J32" s="76" t="s">
        <v>163</v>
      </c>
      <c r="K32" s="76" t="s">
        <v>50</v>
      </c>
    </row>
    <row r="33" spans="1:11" ht="96.6" customHeight="1">
      <c r="B33" s="21" t="s">
        <v>74</v>
      </c>
      <c r="C33" s="22" t="s">
        <v>197</v>
      </c>
      <c r="D33" s="23" t="s">
        <v>136</v>
      </c>
      <c r="E33" s="32" t="e">
        <f>AVERAGE('MPS(input_separate)'!K6:K105)</f>
        <v>#DIV/0!</v>
      </c>
      <c r="F33" s="21" t="s">
        <v>94</v>
      </c>
      <c r="G33" s="76" t="s">
        <v>80</v>
      </c>
      <c r="H33" s="76" t="s">
        <v>198</v>
      </c>
      <c r="I33" s="119" t="s">
        <v>199</v>
      </c>
      <c r="J33" s="76" t="s">
        <v>50</v>
      </c>
      <c r="K33" s="76" t="s">
        <v>50</v>
      </c>
    </row>
    <row r="34" spans="1:11" ht="42" customHeight="1">
      <c r="B34" s="66"/>
      <c r="D34" s="65"/>
      <c r="E34" s="65"/>
      <c r="F34" s="65"/>
      <c r="G34" s="65"/>
      <c r="H34" s="93"/>
    </row>
    <row r="35" spans="1:11" ht="42" customHeight="1">
      <c r="B35" s="66"/>
      <c r="D35" s="65"/>
      <c r="E35" s="65"/>
      <c r="F35" s="65"/>
      <c r="G35" s="65"/>
      <c r="H35" s="65"/>
    </row>
    <row r="36" spans="1:11" ht="42" customHeight="1">
      <c r="B36" s="66"/>
      <c r="D36" s="65"/>
      <c r="E36" s="65"/>
      <c r="F36" s="65"/>
      <c r="G36" s="65"/>
      <c r="H36" s="93"/>
    </row>
    <row r="37" spans="1:11" ht="18.75" customHeight="1">
      <c r="A37" s="3" t="s">
        <v>76</v>
      </c>
      <c r="B37" s="3"/>
    </row>
    <row r="38" spans="1:11" ht="16.8" thickBot="1">
      <c r="B38" s="131" t="s">
        <v>47</v>
      </c>
      <c r="C38" s="131"/>
      <c r="D38" s="24" t="s">
        <v>24</v>
      </c>
    </row>
    <row r="39" spans="1:11" ht="16.8" thickBot="1">
      <c r="B39" s="132" t="e">
        <f>ROUNDDOWN('MPS(calc_process)'!G6, 0)</f>
        <v>#DIV/0!</v>
      </c>
      <c r="C39" s="133"/>
      <c r="D39" s="50" t="s">
        <v>58</v>
      </c>
    </row>
    <row r="40" spans="1:11" ht="20.25" customHeight="1">
      <c r="F40" s="7"/>
      <c r="G40" s="7"/>
    </row>
    <row r="41" spans="1:11" ht="14.25" customHeight="1">
      <c r="A41" s="3" t="s">
        <v>9</v>
      </c>
    </row>
    <row r="42" spans="1:11" ht="14.25" customHeight="1">
      <c r="B42" s="12" t="s">
        <v>31</v>
      </c>
      <c r="C42" s="130" t="s">
        <v>81</v>
      </c>
      <c r="D42" s="130"/>
      <c r="E42" s="130"/>
      <c r="F42" s="130"/>
      <c r="G42" s="130"/>
      <c r="H42" s="130"/>
      <c r="I42" s="130"/>
      <c r="J42" s="8"/>
    </row>
    <row r="43" spans="1:11" ht="14.25" customHeight="1">
      <c r="B43" s="12" t="s">
        <v>30</v>
      </c>
      <c r="C43" s="130" t="s">
        <v>32</v>
      </c>
      <c r="D43" s="130"/>
      <c r="E43" s="130"/>
      <c r="F43" s="130"/>
      <c r="G43" s="130"/>
      <c r="H43" s="130"/>
      <c r="I43" s="130"/>
      <c r="J43" s="8"/>
    </row>
    <row r="44" spans="1:11" ht="14.25" customHeight="1">
      <c r="B44" s="12" t="s">
        <v>33</v>
      </c>
      <c r="C44" s="130" t="s">
        <v>34</v>
      </c>
      <c r="D44" s="130"/>
      <c r="E44" s="130"/>
      <c r="F44" s="130"/>
      <c r="G44" s="130"/>
      <c r="H44" s="130"/>
      <c r="I44" s="130"/>
      <c r="J44" s="8"/>
    </row>
    <row r="52" spans="2:5" ht="22.8">
      <c r="B52" s="55"/>
      <c r="C52" s="55"/>
      <c r="D52" s="55"/>
      <c r="E52" s="55"/>
    </row>
    <row r="53" spans="2:5" ht="76.05" customHeight="1">
      <c r="B53" s="56" t="s">
        <v>60</v>
      </c>
      <c r="C53" s="62" t="s">
        <v>61</v>
      </c>
      <c r="D53" s="56" t="s">
        <v>62</v>
      </c>
      <c r="E53" s="56" t="s">
        <v>63</v>
      </c>
    </row>
    <row r="54" spans="2:5" ht="58.95" customHeight="1">
      <c r="B54" s="56" t="s">
        <v>64</v>
      </c>
      <c r="C54" s="63" t="s">
        <v>65</v>
      </c>
      <c r="D54" s="57" t="s">
        <v>66</v>
      </c>
      <c r="E54" s="58" t="e">
        <f>IF(OR(E55="-",E56="-"),"-",E55-E56-E57)</f>
        <v>#REF!</v>
      </c>
    </row>
    <row r="55" spans="2:5" ht="58.95" customHeight="1">
      <c r="B55" s="59" t="s">
        <v>67</v>
      </c>
      <c r="C55" s="64" t="s">
        <v>68</v>
      </c>
      <c r="D55" s="60" t="s">
        <v>69</v>
      </c>
      <c r="E55" s="61" t="e">
        <f>[1]BE!H34</f>
        <v>#REF!</v>
      </c>
    </row>
    <row r="56" spans="2:5" ht="58.95" customHeight="1">
      <c r="B56" s="59" t="s">
        <v>70</v>
      </c>
      <c r="C56" s="64" t="s">
        <v>71</v>
      </c>
      <c r="D56" s="60" t="s">
        <v>69</v>
      </c>
      <c r="E56" s="61" t="e">
        <f>[1]PE!H34</f>
        <v>#REF!</v>
      </c>
    </row>
    <row r="57" spans="2:5" ht="58.95" customHeight="1">
      <c r="B57" s="59" t="s">
        <v>72</v>
      </c>
      <c r="C57" s="64" t="s">
        <v>73</v>
      </c>
      <c r="D57" s="60" t="s">
        <v>69</v>
      </c>
      <c r="E57" s="61" t="e">
        <f>IF([1]LE!H35="","-",[1]LE!H35)</f>
        <v>#REF!</v>
      </c>
    </row>
  </sheetData>
  <sheetProtection formatCells="0" formatRows="0"/>
  <mergeCells count="5">
    <mergeCell ref="C43:I43"/>
    <mergeCell ref="C44:I44"/>
    <mergeCell ref="B38:C38"/>
    <mergeCell ref="B39:C39"/>
    <mergeCell ref="C42:I42"/>
  </mergeCells>
  <phoneticPr fontId="2"/>
  <pageMargins left="0.70866141732283472" right="0.70866141732283472" top="0.74803149606299213" bottom="0.74803149606299213" header="0.31496062992125984" footer="0.31496062992125984"/>
  <pageSetup paperSize="9" scale="26" orientation="landscape" r:id="rId1"/>
  <colBreaks count="1" manualBreakCount="1">
    <brk id="1" max="3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105"/>
  <sheetViews>
    <sheetView view="pageBreakPreview" zoomScale="83" zoomScaleNormal="100" zoomScaleSheetLayoutView="80" workbookViewId="0">
      <selection activeCell="H22" sqref="H22"/>
    </sheetView>
  </sheetViews>
  <sheetFormatPr defaultColWidth="9" defaultRowHeight="13.8"/>
  <cols>
    <col min="1" max="1" width="20.796875" style="17" customWidth="1"/>
    <col min="2" max="2" width="47.19921875" style="17" customWidth="1"/>
    <col min="3" max="11" width="50.296875" style="17" customWidth="1"/>
    <col min="12" max="16384" width="9" style="17"/>
  </cols>
  <sheetData>
    <row r="1" spans="1:11" ht="15" customHeight="1">
      <c r="B1" s="19"/>
      <c r="C1" s="19"/>
      <c r="D1" s="19"/>
      <c r="E1" s="19"/>
      <c r="F1" s="19"/>
      <c r="G1" s="19"/>
      <c r="H1" s="19"/>
      <c r="I1" s="19"/>
      <c r="J1" s="19"/>
      <c r="K1" s="19" t="str">
        <f>'MPS(input)'!K1</f>
        <v>Monitoring Spreadsheet: JCM_TH_TVER-06-01_ver01.0</v>
      </c>
    </row>
    <row r="2" spans="1:11" ht="15" customHeight="1">
      <c r="B2" s="19"/>
      <c r="C2" s="19"/>
      <c r="D2" s="19"/>
      <c r="E2" s="19"/>
      <c r="F2" s="19"/>
      <c r="G2" s="19"/>
      <c r="H2" s="19"/>
      <c r="I2" s="19"/>
      <c r="J2" s="19"/>
      <c r="K2" s="19" t="str">
        <f>'MPS(input)'!K2</f>
        <v>Reference Number:</v>
      </c>
    </row>
    <row r="3" spans="1:11" ht="16.2">
      <c r="A3" s="15" t="s">
        <v>86</v>
      </c>
      <c r="B3" s="16" t="s">
        <v>202</v>
      </c>
      <c r="C3" s="16" t="s">
        <v>204</v>
      </c>
      <c r="D3" s="16" t="s">
        <v>206</v>
      </c>
      <c r="E3" s="16" t="s">
        <v>208</v>
      </c>
      <c r="F3" s="16" t="s">
        <v>100</v>
      </c>
      <c r="G3" s="16" t="s">
        <v>102</v>
      </c>
      <c r="H3" s="16" t="s">
        <v>211</v>
      </c>
      <c r="I3" s="16" t="s">
        <v>214</v>
      </c>
      <c r="J3" s="16" t="s">
        <v>216</v>
      </c>
      <c r="K3" s="16" t="s">
        <v>218</v>
      </c>
    </row>
    <row r="4" spans="1:11" ht="44.4" customHeight="1">
      <c r="A4" s="15" t="s">
        <v>87</v>
      </c>
      <c r="B4" s="16" t="s">
        <v>203</v>
      </c>
      <c r="C4" s="16" t="s">
        <v>205</v>
      </c>
      <c r="D4" s="16" t="s">
        <v>207</v>
      </c>
      <c r="E4" s="16" t="s">
        <v>209</v>
      </c>
      <c r="F4" s="16" t="s">
        <v>210</v>
      </c>
      <c r="G4" s="16" t="s">
        <v>275</v>
      </c>
      <c r="H4" s="16" t="s">
        <v>213</v>
      </c>
      <c r="I4" s="16" t="s">
        <v>215</v>
      </c>
      <c r="J4" s="16" t="s">
        <v>99</v>
      </c>
      <c r="K4" s="16" t="s">
        <v>136</v>
      </c>
    </row>
    <row r="5" spans="1:11" ht="16.2">
      <c r="A5" s="15"/>
      <c r="B5" s="15" t="s">
        <v>105</v>
      </c>
      <c r="C5" s="15" t="s">
        <v>167</v>
      </c>
      <c r="D5" s="15" t="s">
        <v>152</v>
      </c>
      <c r="E5" s="15" t="s">
        <v>175</v>
      </c>
      <c r="F5" s="15" t="s">
        <v>77</v>
      </c>
      <c r="G5" s="96" t="s">
        <v>94</v>
      </c>
      <c r="H5" s="15" t="s">
        <v>98</v>
      </c>
      <c r="I5" s="15" t="s">
        <v>189</v>
      </c>
      <c r="J5" s="96" t="s">
        <v>217</v>
      </c>
      <c r="K5" s="96" t="s">
        <v>94</v>
      </c>
    </row>
    <row r="6" spans="1:11">
      <c r="A6" s="25">
        <v>1</v>
      </c>
      <c r="B6" s="26"/>
      <c r="C6" s="26"/>
      <c r="D6" s="26"/>
      <c r="E6" s="26"/>
      <c r="F6" s="26"/>
      <c r="G6" s="26"/>
      <c r="H6" s="26"/>
      <c r="I6" s="26"/>
      <c r="J6" s="26"/>
      <c r="K6" s="26"/>
    </row>
    <row r="7" spans="1:11">
      <c r="A7" s="25">
        <v>2</v>
      </c>
      <c r="B7" s="26"/>
      <c r="C7" s="26"/>
      <c r="D7" s="26"/>
      <c r="E7" s="26"/>
      <c r="F7" s="26"/>
      <c r="G7" s="26"/>
      <c r="H7" s="26"/>
      <c r="I7" s="26"/>
      <c r="J7" s="26"/>
      <c r="K7" s="26"/>
    </row>
    <row r="8" spans="1:11">
      <c r="A8" s="25">
        <v>3</v>
      </c>
      <c r="B8" s="26"/>
      <c r="C8" s="26"/>
      <c r="D8" s="26"/>
      <c r="E8" s="26"/>
      <c r="F8" s="26"/>
      <c r="G8" s="26"/>
      <c r="H8" s="26"/>
      <c r="I8" s="26"/>
      <c r="J8" s="26"/>
      <c r="K8" s="26"/>
    </row>
    <row r="9" spans="1:11">
      <c r="A9" s="25">
        <v>4</v>
      </c>
      <c r="B9" s="26"/>
      <c r="C9" s="26"/>
      <c r="D9" s="26"/>
      <c r="E9" s="26"/>
      <c r="F9" s="26"/>
      <c r="G9" s="26"/>
      <c r="H9" s="26"/>
      <c r="I9" s="26"/>
      <c r="J9" s="26"/>
      <c r="K9" s="26"/>
    </row>
    <row r="10" spans="1:11">
      <c r="A10" s="25">
        <v>5</v>
      </c>
      <c r="B10" s="26"/>
      <c r="C10" s="26"/>
      <c r="D10" s="26"/>
      <c r="E10" s="26"/>
      <c r="F10" s="26"/>
      <c r="G10" s="26"/>
      <c r="H10" s="26"/>
      <c r="I10" s="26"/>
      <c r="J10" s="26"/>
      <c r="K10" s="26"/>
    </row>
    <row r="11" spans="1:11">
      <c r="A11" s="25">
        <v>6</v>
      </c>
      <c r="B11" s="26"/>
      <c r="C11" s="26"/>
      <c r="D11" s="26"/>
      <c r="E11" s="26"/>
      <c r="F11" s="26"/>
      <c r="G11" s="26"/>
      <c r="H11" s="26"/>
      <c r="I11" s="26"/>
      <c r="J11" s="26"/>
      <c r="K11" s="26"/>
    </row>
    <row r="12" spans="1:11">
      <c r="A12" s="25">
        <v>7</v>
      </c>
      <c r="B12" s="26"/>
      <c r="C12" s="26"/>
      <c r="D12" s="26"/>
      <c r="E12" s="26"/>
      <c r="F12" s="26"/>
      <c r="G12" s="26"/>
      <c r="H12" s="26"/>
      <c r="I12" s="26"/>
      <c r="J12" s="26"/>
      <c r="K12" s="26"/>
    </row>
    <row r="13" spans="1:11">
      <c r="A13" s="25">
        <v>8</v>
      </c>
      <c r="B13" s="26"/>
      <c r="C13" s="26"/>
      <c r="D13" s="26"/>
      <c r="E13" s="26"/>
      <c r="F13" s="26"/>
      <c r="G13" s="26"/>
      <c r="H13" s="26"/>
      <c r="I13" s="26"/>
      <c r="J13" s="26"/>
      <c r="K13" s="26"/>
    </row>
    <row r="14" spans="1:11">
      <c r="A14" s="25">
        <v>9</v>
      </c>
      <c r="B14" s="26"/>
      <c r="C14" s="26"/>
      <c r="D14" s="26"/>
      <c r="E14" s="26"/>
      <c r="F14" s="26"/>
      <c r="G14" s="26"/>
      <c r="H14" s="26"/>
      <c r="I14" s="26"/>
      <c r="J14" s="26"/>
      <c r="K14" s="26"/>
    </row>
    <row r="15" spans="1:11">
      <c r="A15" s="25">
        <v>10</v>
      </c>
      <c r="B15" s="26"/>
      <c r="C15" s="26"/>
      <c r="D15" s="26"/>
      <c r="E15" s="26"/>
      <c r="F15" s="26"/>
      <c r="G15" s="26"/>
      <c r="H15" s="26"/>
      <c r="I15" s="26"/>
      <c r="J15" s="26"/>
      <c r="K15" s="26"/>
    </row>
    <row r="16" spans="1:11">
      <c r="A16" s="25">
        <v>11</v>
      </c>
      <c r="B16" s="26"/>
      <c r="C16" s="26"/>
      <c r="D16" s="26"/>
      <c r="E16" s="26"/>
      <c r="F16" s="26"/>
      <c r="G16" s="26"/>
      <c r="H16" s="26"/>
      <c r="I16" s="26"/>
      <c r="J16" s="26"/>
      <c r="K16" s="26"/>
    </row>
    <row r="17" spans="1:11">
      <c r="A17" s="25">
        <v>12</v>
      </c>
      <c r="B17" s="26"/>
      <c r="C17" s="26"/>
      <c r="D17" s="26"/>
      <c r="E17" s="26"/>
      <c r="F17" s="26"/>
      <c r="G17" s="26"/>
      <c r="H17" s="26"/>
      <c r="I17" s="26"/>
      <c r="J17" s="26"/>
      <c r="K17" s="26"/>
    </row>
    <row r="18" spans="1:11">
      <c r="A18" s="25">
        <v>13</v>
      </c>
      <c r="B18" s="26"/>
      <c r="C18" s="26"/>
      <c r="D18" s="26"/>
      <c r="E18" s="26"/>
      <c r="F18" s="26"/>
      <c r="G18" s="26"/>
      <c r="H18" s="26"/>
      <c r="I18" s="26"/>
      <c r="J18" s="26"/>
      <c r="K18" s="26"/>
    </row>
    <row r="19" spans="1:11">
      <c r="A19" s="25">
        <v>14</v>
      </c>
      <c r="B19" s="26"/>
      <c r="C19" s="26"/>
      <c r="D19" s="26"/>
      <c r="E19" s="26"/>
      <c r="F19" s="26"/>
      <c r="G19" s="26"/>
      <c r="H19" s="26"/>
      <c r="I19" s="26"/>
      <c r="J19" s="26"/>
      <c r="K19" s="26"/>
    </row>
    <row r="20" spans="1:11">
      <c r="A20" s="25">
        <v>15</v>
      </c>
      <c r="B20" s="26"/>
      <c r="C20" s="26"/>
      <c r="D20" s="26"/>
      <c r="E20" s="26"/>
      <c r="F20" s="26"/>
      <c r="G20" s="26"/>
      <c r="H20" s="26"/>
      <c r="I20" s="26"/>
      <c r="J20" s="26"/>
      <c r="K20" s="26"/>
    </row>
    <row r="21" spans="1:11">
      <c r="A21" s="25">
        <v>16</v>
      </c>
      <c r="B21" s="26"/>
      <c r="C21" s="26"/>
      <c r="D21" s="26"/>
      <c r="E21" s="26"/>
      <c r="F21" s="26"/>
      <c r="G21" s="26"/>
      <c r="H21" s="26"/>
      <c r="I21" s="26"/>
      <c r="J21" s="26"/>
      <c r="K21" s="26"/>
    </row>
    <row r="22" spans="1:11">
      <c r="A22" s="25">
        <v>17</v>
      </c>
      <c r="B22" s="26"/>
      <c r="C22" s="26"/>
      <c r="D22" s="26"/>
      <c r="E22" s="26"/>
      <c r="F22" s="26"/>
      <c r="G22" s="26"/>
      <c r="H22" s="26"/>
      <c r="I22" s="26"/>
      <c r="J22" s="26"/>
      <c r="K22" s="26"/>
    </row>
    <row r="23" spans="1:11">
      <c r="A23" s="25">
        <v>18</v>
      </c>
      <c r="B23" s="26"/>
      <c r="C23" s="26"/>
      <c r="D23" s="26"/>
      <c r="E23" s="26"/>
      <c r="F23" s="26"/>
      <c r="G23" s="26"/>
      <c r="H23" s="26"/>
      <c r="I23" s="26"/>
      <c r="J23" s="26"/>
      <c r="K23" s="26"/>
    </row>
    <row r="24" spans="1:11">
      <c r="A24" s="25">
        <v>19</v>
      </c>
      <c r="B24" s="26"/>
      <c r="C24" s="26"/>
      <c r="D24" s="26"/>
      <c r="E24" s="26"/>
      <c r="F24" s="26"/>
      <c r="G24" s="26"/>
      <c r="H24" s="26"/>
      <c r="I24" s="26"/>
      <c r="J24" s="26"/>
      <c r="K24" s="26"/>
    </row>
    <row r="25" spans="1:11">
      <c r="A25" s="25">
        <v>20</v>
      </c>
      <c r="B25" s="26"/>
      <c r="C25" s="26"/>
      <c r="D25" s="26"/>
      <c r="E25" s="26"/>
      <c r="F25" s="26"/>
      <c r="G25" s="26"/>
      <c r="H25" s="26"/>
      <c r="I25" s="26"/>
      <c r="J25" s="26"/>
      <c r="K25" s="26"/>
    </row>
    <row r="26" spans="1:11">
      <c r="A26" s="25">
        <v>21</v>
      </c>
      <c r="B26" s="26"/>
      <c r="C26" s="26"/>
      <c r="D26" s="26"/>
      <c r="E26" s="26"/>
      <c r="F26" s="26"/>
      <c r="G26" s="26"/>
      <c r="H26" s="26"/>
      <c r="I26" s="26"/>
      <c r="J26" s="26"/>
      <c r="K26" s="26"/>
    </row>
    <row r="27" spans="1:11">
      <c r="A27" s="25">
        <v>22</v>
      </c>
      <c r="B27" s="26"/>
      <c r="C27" s="26"/>
      <c r="D27" s="26"/>
      <c r="E27" s="26"/>
      <c r="F27" s="26"/>
      <c r="G27" s="26"/>
      <c r="H27" s="26"/>
      <c r="I27" s="26"/>
      <c r="J27" s="26"/>
      <c r="K27" s="26"/>
    </row>
    <row r="28" spans="1:11">
      <c r="A28" s="25">
        <v>23</v>
      </c>
      <c r="B28" s="26"/>
      <c r="C28" s="26"/>
      <c r="D28" s="26"/>
      <c r="E28" s="26"/>
      <c r="F28" s="26"/>
      <c r="G28" s="26"/>
      <c r="H28" s="26"/>
      <c r="I28" s="26"/>
      <c r="J28" s="26"/>
      <c r="K28" s="26"/>
    </row>
    <row r="29" spans="1:11">
      <c r="A29" s="25">
        <v>24</v>
      </c>
      <c r="B29" s="26"/>
      <c r="C29" s="26"/>
      <c r="D29" s="26"/>
      <c r="E29" s="26"/>
      <c r="F29" s="26"/>
      <c r="G29" s="26"/>
      <c r="H29" s="26"/>
      <c r="I29" s="26"/>
      <c r="J29" s="26"/>
      <c r="K29" s="26"/>
    </row>
    <row r="30" spans="1:11">
      <c r="A30" s="25">
        <v>25</v>
      </c>
      <c r="B30" s="26"/>
      <c r="C30" s="26"/>
      <c r="D30" s="26"/>
      <c r="E30" s="26"/>
      <c r="F30" s="26"/>
      <c r="G30" s="26"/>
      <c r="H30" s="26"/>
      <c r="I30" s="26"/>
      <c r="J30" s="26"/>
      <c r="K30" s="26"/>
    </row>
    <row r="31" spans="1:11">
      <c r="A31" s="25">
        <v>26</v>
      </c>
      <c r="B31" s="26"/>
      <c r="C31" s="26"/>
      <c r="D31" s="26"/>
      <c r="E31" s="26"/>
      <c r="F31" s="26"/>
      <c r="G31" s="26"/>
      <c r="H31" s="26"/>
      <c r="I31" s="26"/>
      <c r="J31" s="26"/>
      <c r="K31" s="26"/>
    </row>
    <row r="32" spans="1:11">
      <c r="A32" s="25">
        <v>27</v>
      </c>
      <c r="B32" s="26"/>
      <c r="C32" s="26"/>
      <c r="D32" s="26"/>
      <c r="E32" s="26"/>
      <c r="F32" s="26"/>
      <c r="G32" s="26"/>
      <c r="H32" s="26"/>
      <c r="I32" s="26"/>
      <c r="J32" s="26"/>
      <c r="K32" s="26"/>
    </row>
    <row r="33" spans="1:11">
      <c r="A33" s="25">
        <v>28</v>
      </c>
      <c r="B33" s="26"/>
      <c r="C33" s="26"/>
      <c r="D33" s="26"/>
      <c r="E33" s="26"/>
      <c r="F33" s="26"/>
      <c r="G33" s="26"/>
      <c r="H33" s="26"/>
      <c r="I33" s="26"/>
      <c r="J33" s="26"/>
      <c r="K33" s="26"/>
    </row>
    <row r="34" spans="1:11">
      <c r="A34" s="25">
        <v>29</v>
      </c>
      <c r="B34" s="26"/>
      <c r="C34" s="26"/>
      <c r="D34" s="26"/>
      <c r="E34" s="26"/>
      <c r="F34" s="26"/>
      <c r="G34" s="26"/>
      <c r="H34" s="26"/>
      <c r="I34" s="26"/>
      <c r="J34" s="26"/>
      <c r="K34" s="26"/>
    </row>
    <row r="35" spans="1:11">
      <c r="A35" s="25">
        <v>30</v>
      </c>
      <c r="B35" s="26"/>
      <c r="C35" s="26"/>
      <c r="D35" s="26"/>
      <c r="E35" s="26"/>
      <c r="F35" s="26"/>
      <c r="G35" s="26"/>
      <c r="H35" s="26"/>
      <c r="I35" s="26"/>
      <c r="J35" s="26"/>
      <c r="K35" s="26"/>
    </row>
    <row r="36" spans="1:11">
      <c r="A36" s="25">
        <v>31</v>
      </c>
      <c r="B36" s="26"/>
      <c r="C36" s="26"/>
      <c r="D36" s="26"/>
      <c r="E36" s="26"/>
      <c r="F36" s="26"/>
      <c r="G36" s="26"/>
      <c r="H36" s="26"/>
      <c r="I36" s="26"/>
      <c r="J36" s="26"/>
      <c r="K36" s="26"/>
    </row>
    <row r="37" spans="1:11">
      <c r="A37" s="25">
        <v>32</v>
      </c>
      <c r="B37" s="26"/>
      <c r="C37" s="26"/>
      <c r="D37" s="26"/>
      <c r="E37" s="26"/>
      <c r="F37" s="26"/>
      <c r="G37" s="26"/>
      <c r="H37" s="26"/>
      <c r="I37" s="26"/>
      <c r="J37" s="26"/>
      <c r="K37" s="26"/>
    </row>
    <row r="38" spans="1:11">
      <c r="A38" s="25">
        <v>33</v>
      </c>
      <c r="B38" s="26"/>
      <c r="C38" s="26"/>
      <c r="D38" s="26"/>
      <c r="E38" s="26"/>
      <c r="F38" s="26"/>
      <c r="G38" s="26"/>
      <c r="H38" s="26"/>
      <c r="I38" s="26"/>
      <c r="J38" s="26"/>
      <c r="K38" s="26"/>
    </row>
    <row r="39" spans="1:11">
      <c r="A39" s="25">
        <v>34</v>
      </c>
      <c r="B39" s="26"/>
      <c r="C39" s="26"/>
      <c r="D39" s="26"/>
      <c r="E39" s="26"/>
      <c r="F39" s="26"/>
      <c r="G39" s="26"/>
      <c r="H39" s="26"/>
      <c r="I39" s="26"/>
      <c r="J39" s="26"/>
      <c r="K39" s="26"/>
    </row>
    <row r="40" spans="1:11">
      <c r="A40" s="25">
        <v>35</v>
      </c>
      <c r="B40" s="26"/>
      <c r="C40" s="26"/>
      <c r="D40" s="26"/>
      <c r="E40" s="26"/>
      <c r="F40" s="26"/>
      <c r="G40" s="26"/>
      <c r="H40" s="26"/>
      <c r="I40" s="26"/>
      <c r="J40" s="26"/>
      <c r="K40" s="26"/>
    </row>
    <row r="41" spans="1:11">
      <c r="A41" s="25">
        <v>36</v>
      </c>
      <c r="B41" s="26"/>
      <c r="C41" s="26"/>
      <c r="D41" s="26"/>
      <c r="E41" s="26"/>
      <c r="F41" s="26"/>
      <c r="G41" s="26"/>
      <c r="H41" s="26"/>
      <c r="I41" s="26"/>
      <c r="J41" s="26"/>
      <c r="K41" s="26"/>
    </row>
    <row r="42" spans="1:11">
      <c r="A42" s="25">
        <v>37</v>
      </c>
      <c r="B42" s="26"/>
      <c r="C42" s="26"/>
      <c r="D42" s="26"/>
      <c r="E42" s="26"/>
      <c r="F42" s="26"/>
      <c r="G42" s="26"/>
      <c r="H42" s="26"/>
      <c r="I42" s="26"/>
      <c r="J42" s="26"/>
      <c r="K42" s="26"/>
    </row>
    <row r="43" spans="1:11">
      <c r="A43" s="25">
        <v>38</v>
      </c>
      <c r="B43" s="26"/>
      <c r="C43" s="26"/>
      <c r="D43" s="26"/>
      <c r="E43" s="26"/>
      <c r="F43" s="26"/>
      <c r="G43" s="26"/>
      <c r="H43" s="26"/>
      <c r="I43" s="26"/>
      <c r="J43" s="26"/>
      <c r="K43" s="26"/>
    </row>
    <row r="44" spans="1:11">
      <c r="A44" s="25">
        <v>39</v>
      </c>
      <c r="B44" s="26"/>
      <c r="C44" s="26"/>
      <c r="D44" s="26"/>
      <c r="E44" s="26"/>
      <c r="F44" s="26"/>
      <c r="G44" s="26"/>
      <c r="H44" s="26"/>
      <c r="I44" s="26"/>
      <c r="J44" s="26"/>
      <c r="K44" s="26"/>
    </row>
    <row r="45" spans="1:11">
      <c r="A45" s="25">
        <v>40</v>
      </c>
      <c r="B45" s="26"/>
      <c r="C45" s="26"/>
      <c r="D45" s="26"/>
      <c r="E45" s="26"/>
      <c r="F45" s="26"/>
      <c r="G45" s="26"/>
      <c r="H45" s="26"/>
      <c r="I45" s="26"/>
      <c r="J45" s="26"/>
      <c r="K45" s="26"/>
    </row>
    <row r="46" spans="1:11">
      <c r="A46" s="25">
        <v>41</v>
      </c>
      <c r="B46" s="26"/>
      <c r="C46" s="26"/>
      <c r="D46" s="26"/>
      <c r="E46" s="26"/>
      <c r="F46" s="26"/>
      <c r="G46" s="26"/>
      <c r="H46" s="26"/>
      <c r="I46" s="26"/>
      <c r="J46" s="26"/>
      <c r="K46" s="26"/>
    </row>
    <row r="47" spans="1:11">
      <c r="A47" s="25">
        <v>42</v>
      </c>
      <c r="B47" s="26"/>
      <c r="C47" s="26"/>
      <c r="D47" s="26"/>
      <c r="E47" s="26"/>
      <c r="F47" s="26"/>
      <c r="G47" s="26"/>
      <c r="H47" s="26"/>
      <c r="I47" s="26"/>
      <c r="J47" s="26"/>
      <c r="K47" s="26"/>
    </row>
    <row r="48" spans="1:11">
      <c r="A48" s="25">
        <v>43</v>
      </c>
      <c r="B48" s="26"/>
      <c r="C48" s="26"/>
      <c r="D48" s="26"/>
      <c r="E48" s="26"/>
      <c r="F48" s="26"/>
      <c r="G48" s="26"/>
      <c r="H48" s="26"/>
      <c r="I48" s="26"/>
      <c r="J48" s="26"/>
      <c r="K48" s="26"/>
    </row>
    <row r="49" spans="1:11">
      <c r="A49" s="25">
        <v>44</v>
      </c>
      <c r="B49" s="26"/>
      <c r="C49" s="26"/>
      <c r="D49" s="26"/>
      <c r="E49" s="26"/>
      <c r="F49" s="26"/>
      <c r="G49" s="26"/>
      <c r="H49" s="26"/>
      <c r="I49" s="26"/>
      <c r="J49" s="26"/>
      <c r="K49" s="26"/>
    </row>
    <row r="50" spans="1:11">
      <c r="A50" s="25">
        <v>45</v>
      </c>
      <c r="B50" s="26"/>
      <c r="C50" s="26"/>
      <c r="D50" s="26"/>
      <c r="E50" s="26"/>
      <c r="F50" s="26"/>
      <c r="G50" s="26"/>
      <c r="H50" s="26"/>
      <c r="I50" s="26"/>
      <c r="J50" s="26"/>
      <c r="K50" s="26"/>
    </row>
    <row r="51" spans="1:11">
      <c r="A51" s="25">
        <v>46</v>
      </c>
      <c r="B51" s="26"/>
      <c r="C51" s="26"/>
      <c r="D51" s="26"/>
      <c r="E51" s="26"/>
      <c r="F51" s="26"/>
      <c r="G51" s="26"/>
      <c r="H51" s="26"/>
      <c r="I51" s="26"/>
      <c r="J51" s="26"/>
      <c r="K51" s="26"/>
    </row>
    <row r="52" spans="1:11">
      <c r="A52" s="25">
        <v>47</v>
      </c>
      <c r="B52" s="26"/>
      <c r="C52" s="26"/>
      <c r="D52" s="26"/>
      <c r="E52" s="26"/>
      <c r="F52" s="26"/>
      <c r="G52" s="26"/>
      <c r="H52" s="26"/>
      <c r="I52" s="26"/>
      <c r="J52" s="26"/>
      <c r="K52" s="26"/>
    </row>
    <row r="53" spans="1:11">
      <c r="A53" s="25">
        <v>48</v>
      </c>
      <c r="B53" s="26"/>
      <c r="C53" s="26"/>
      <c r="D53" s="26"/>
      <c r="E53" s="26"/>
      <c r="F53" s="26"/>
      <c r="G53" s="26"/>
      <c r="H53" s="26"/>
      <c r="I53" s="26"/>
      <c r="J53" s="26"/>
      <c r="K53" s="26"/>
    </row>
    <row r="54" spans="1:11">
      <c r="A54" s="25">
        <v>49</v>
      </c>
      <c r="B54" s="26"/>
      <c r="C54" s="26"/>
      <c r="D54" s="26"/>
      <c r="E54" s="26"/>
      <c r="F54" s="26"/>
      <c r="G54" s="26"/>
      <c r="H54" s="26"/>
      <c r="I54" s="26"/>
      <c r="J54" s="26"/>
      <c r="K54" s="26"/>
    </row>
    <row r="55" spans="1:11">
      <c r="A55" s="25">
        <v>50</v>
      </c>
      <c r="B55" s="26"/>
      <c r="C55" s="26"/>
      <c r="D55" s="26"/>
      <c r="E55" s="26"/>
      <c r="F55" s="26"/>
      <c r="G55" s="26"/>
      <c r="H55" s="26"/>
      <c r="I55" s="26"/>
      <c r="J55" s="26"/>
      <c r="K55" s="26"/>
    </row>
    <row r="56" spans="1:11">
      <c r="A56" s="25">
        <v>51</v>
      </c>
      <c r="B56" s="26"/>
      <c r="C56" s="26"/>
      <c r="D56" s="26"/>
      <c r="E56" s="26"/>
      <c r="F56" s="26"/>
      <c r="G56" s="26"/>
      <c r="H56" s="26"/>
      <c r="I56" s="26"/>
      <c r="J56" s="26"/>
      <c r="K56" s="26"/>
    </row>
    <row r="57" spans="1:11">
      <c r="A57" s="25">
        <v>52</v>
      </c>
      <c r="B57" s="26"/>
      <c r="C57" s="26"/>
      <c r="D57" s="26"/>
      <c r="E57" s="26"/>
      <c r="F57" s="26"/>
      <c r="G57" s="26"/>
      <c r="H57" s="26"/>
      <c r="I57" s="26"/>
      <c r="J57" s="26"/>
      <c r="K57" s="26"/>
    </row>
    <row r="58" spans="1:11">
      <c r="A58" s="25">
        <v>53</v>
      </c>
      <c r="B58" s="26"/>
      <c r="C58" s="26"/>
      <c r="D58" s="26"/>
      <c r="E58" s="26"/>
      <c r="F58" s="26"/>
      <c r="G58" s="26"/>
      <c r="H58" s="26"/>
      <c r="I58" s="26"/>
      <c r="J58" s="26"/>
      <c r="K58" s="26"/>
    </row>
    <row r="59" spans="1:11">
      <c r="A59" s="25">
        <v>54</v>
      </c>
      <c r="B59" s="26"/>
      <c r="C59" s="26"/>
      <c r="D59" s="26"/>
      <c r="E59" s="26"/>
      <c r="F59" s="26"/>
      <c r="G59" s="26"/>
      <c r="H59" s="26"/>
      <c r="I59" s="26"/>
      <c r="J59" s="26"/>
      <c r="K59" s="26"/>
    </row>
    <row r="60" spans="1:11">
      <c r="A60" s="25">
        <v>55</v>
      </c>
      <c r="B60" s="26"/>
      <c r="C60" s="26"/>
      <c r="D60" s="26"/>
      <c r="E60" s="26"/>
      <c r="F60" s="26"/>
      <c r="G60" s="26"/>
      <c r="H60" s="26"/>
      <c r="I60" s="26"/>
      <c r="J60" s="26"/>
      <c r="K60" s="26"/>
    </row>
    <row r="61" spans="1:11">
      <c r="A61" s="25">
        <v>56</v>
      </c>
      <c r="B61" s="26"/>
      <c r="C61" s="26"/>
      <c r="D61" s="26"/>
      <c r="E61" s="26"/>
      <c r="F61" s="26"/>
      <c r="G61" s="26"/>
      <c r="H61" s="26"/>
      <c r="I61" s="26"/>
      <c r="J61" s="26"/>
      <c r="K61" s="26"/>
    </row>
    <row r="62" spans="1:11">
      <c r="A62" s="25">
        <v>57</v>
      </c>
      <c r="B62" s="26"/>
      <c r="C62" s="26"/>
      <c r="D62" s="26"/>
      <c r="E62" s="26"/>
      <c r="F62" s="26"/>
      <c r="G62" s="26"/>
      <c r="H62" s="26"/>
      <c r="I62" s="26"/>
      <c r="J62" s="26"/>
      <c r="K62" s="26"/>
    </row>
    <row r="63" spans="1:11">
      <c r="A63" s="25">
        <v>58</v>
      </c>
      <c r="B63" s="26"/>
      <c r="C63" s="26"/>
      <c r="D63" s="26"/>
      <c r="E63" s="26"/>
      <c r="F63" s="26"/>
      <c r="G63" s="26"/>
      <c r="H63" s="26"/>
      <c r="I63" s="26"/>
      <c r="J63" s="26"/>
      <c r="K63" s="26"/>
    </row>
    <row r="64" spans="1:11">
      <c r="A64" s="25">
        <v>59</v>
      </c>
      <c r="B64" s="26"/>
      <c r="C64" s="26"/>
      <c r="D64" s="26"/>
      <c r="E64" s="26"/>
      <c r="F64" s="26"/>
      <c r="G64" s="26"/>
      <c r="H64" s="26"/>
      <c r="I64" s="26"/>
      <c r="J64" s="26"/>
      <c r="K64" s="26"/>
    </row>
    <row r="65" spans="1:11">
      <c r="A65" s="25">
        <v>60</v>
      </c>
      <c r="B65" s="26"/>
      <c r="C65" s="26"/>
      <c r="D65" s="26"/>
      <c r="E65" s="26"/>
      <c r="F65" s="26"/>
      <c r="G65" s="26"/>
      <c r="H65" s="26"/>
      <c r="I65" s="26"/>
      <c r="J65" s="26"/>
      <c r="K65" s="26"/>
    </row>
    <row r="66" spans="1:11">
      <c r="A66" s="25">
        <v>61</v>
      </c>
      <c r="B66" s="26"/>
      <c r="C66" s="26"/>
      <c r="D66" s="26"/>
      <c r="E66" s="26"/>
      <c r="F66" s="26"/>
      <c r="G66" s="26"/>
      <c r="H66" s="26"/>
      <c r="I66" s="26"/>
      <c r="J66" s="26"/>
      <c r="K66" s="26"/>
    </row>
    <row r="67" spans="1:11">
      <c r="A67" s="25">
        <v>62</v>
      </c>
      <c r="B67" s="26"/>
      <c r="C67" s="26"/>
      <c r="D67" s="26"/>
      <c r="E67" s="26"/>
      <c r="F67" s="26"/>
      <c r="G67" s="26"/>
      <c r="H67" s="26"/>
      <c r="I67" s="26"/>
      <c r="J67" s="26"/>
      <c r="K67" s="26"/>
    </row>
    <row r="68" spans="1:11">
      <c r="A68" s="25">
        <v>63</v>
      </c>
      <c r="B68" s="26"/>
      <c r="C68" s="26"/>
      <c r="D68" s="26"/>
      <c r="E68" s="26"/>
      <c r="F68" s="26"/>
      <c r="G68" s="26"/>
      <c r="H68" s="26"/>
      <c r="I68" s="26"/>
      <c r="J68" s="26"/>
      <c r="K68" s="26"/>
    </row>
    <row r="69" spans="1:11">
      <c r="A69" s="25">
        <v>64</v>
      </c>
      <c r="B69" s="26"/>
      <c r="C69" s="26"/>
      <c r="D69" s="26"/>
      <c r="E69" s="26"/>
      <c r="F69" s="26"/>
      <c r="G69" s="26"/>
      <c r="H69" s="26"/>
      <c r="I69" s="26"/>
      <c r="J69" s="26"/>
      <c r="K69" s="26"/>
    </row>
    <row r="70" spans="1:11">
      <c r="A70" s="25">
        <v>65</v>
      </c>
      <c r="B70" s="26"/>
      <c r="C70" s="26"/>
      <c r="D70" s="26"/>
      <c r="E70" s="26"/>
      <c r="F70" s="26"/>
      <c r="G70" s="26"/>
      <c r="H70" s="26"/>
      <c r="I70" s="26"/>
      <c r="J70" s="26"/>
      <c r="K70" s="26"/>
    </row>
    <row r="71" spans="1:11">
      <c r="A71" s="25">
        <v>66</v>
      </c>
      <c r="B71" s="26"/>
      <c r="C71" s="26"/>
      <c r="D71" s="26"/>
      <c r="E71" s="26"/>
      <c r="F71" s="26"/>
      <c r="G71" s="26"/>
      <c r="H71" s="26"/>
      <c r="I71" s="26"/>
      <c r="J71" s="26"/>
      <c r="K71" s="26"/>
    </row>
    <row r="72" spans="1:11">
      <c r="A72" s="25">
        <v>67</v>
      </c>
      <c r="B72" s="26"/>
      <c r="C72" s="26"/>
      <c r="D72" s="26"/>
      <c r="E72" s="26"/>
      <c r="F72" s="26"/>
      <c r="G72" s="26"/>
      <c r="H72" s="26"/>
      <c r="I72" s="26"/>
      <c r="J72" s="26"/>
      <c r="K72" s="26"/>
    </row>
    <row r="73" spans="1:11">
      <c r="A73" s="25">
        <v>68</v>
      </c>
      <c r="B73" s="26"/>
      <c r="C73" s="26"/>
      <c r="D73" s="26"/>
      <c r="E73" s="26"/>
      <c r="F73" s="26"/>
      <c r="G73" s="26"/>
      <c r="H73" s="26"/>
      <c r="I73" s="26"/>
      <c r="J73" s="26"/>
      <c r="K73" s="26"/>
    </row>
    <row r="74" spans="1:11">
      <c r="A74" s="25">
        <v>69</v>
      </c>
      <c r="B74" s="26"/>
      <c r="C74" s="26"/>
      <c r="D74" s="26"/>
      <c r="E74" s="26"/>
      <c r="F74" s="26"/>
      <c r="G74" s="26"/>
      <c r="H74" s="26"/>
      <c r="I74" s="26"/>
      <c r="J74" s="26"/>
      <c r="K74" s="26"/>
    </row>
    <row r="75" spans="1:11">
      <c r="A75" s="25">
        <v>70</v>
      </c>
      <c r="B75" s="26"/>
      <c r="C75" s="26"/>
      <c r="D75" s="26"/>
      <c r="E75" s="26"/>
      <c r="F75" s="26"/>
      <c r="G75" s="26"/>
      <c r="H75" s="26"/>
      <c r="I75" s="26"/>
      <c r="J75" s="26"/>
      <c r="K75" s="26"/>
    </row>
    <row r="76" spans="1:11">
      <c r="A76" s="25">
        <v>71</v>
      </c>
      <c r="B76" s="26"/>
      <c r="C76" s="26"/>
      <c r="D76" s="26"/>
      <c r="E76" s="26"/>
      <c r="F76" s="26"/>
      <c r="G76" s="26"/>
      <c r="H76" s="26"/>
      <c r="I76" s="26"/>
      <c r="J76" s="26"/>
      <c r="K76" s="26"/>
    </row>
    <row r="77" spans="1:11">
      <c r="A77" s="25">
        <v>72</v>
      </c>
      <c r="B77" s="26"/>
      <c r="C77" s="26"/>
      <c r="D77" s="26"/>
      <c r="E77" s="26"/>
      <c r="F77" s="26"/>
      <c r="G77" s="26"/>
      <c r="H77" s="26"/>
      <c r="I77" s="26"/>
      <c r="J77" s="26"/>
      <c r="K77" s="26"/>
    </row>
    <row r="78" spans="1:11">
      <c r="A78" s="25">
        <v>73</v>
      </c>
      <c r="B78" s="26"/>
      <c r="C78" s="26"/>
      <c r="D78" s="26"/>
      <c r="E78" s="26"/>
      <c r="F78" s="26"/>
      <c r="G78" s="26"/>
      <c r="H78" s="26"/>
      <c r="I78" s="26"/>
      <c r="J78" s="26"/>
      <c r="K78" s="26"/>
    </row>
    <row r="79" spans="1:11">
      <c r="A79" s="25">
        <v>74</v>
      </c>
      <c r="B79" s="26"/>
      <c r="C79" s="26"/>
      <c r="D79" s="26"/>
      <c r="E79" s="26"/>
      <c r="F79" s="26"/>
      <c r="G79" s="26"/>
      <c r="H79" s="26"/>
      <c r="I79" s="26"/>
      <c r="J79" s="26"/>
      <c r="K79" s="26"/>
    </row>
    <row r="80" spans="1:11">
      <c r="A80" s="25">
        <v>75</v>
      </c>
      <c r="B80" s="26"/>
      <c r="C80" s="26"/>
      <c r="D80" s="26"/>
      <c r="E80" s="26"/>
      <c r="F80" s="26"/>
      <c r="G80" s="26"/>
      <c r="H80" s="26"/>
      <c r="I80" s="26"/>
      <c r="J80" s="26"/>
      <c r="K80" s="26"/>
    </row>
    <row r="81" spans="1:11">
      <c r="A81" s="25">
        <v>76</v>
      </c>
      <c r="B81" s="26"/>
      <c r="C81" s="26"/>
      <c r="D81" s="26"/>
      <c r="E81" s="26"/>
      <c r="F81" s="26"/>
      <c r="G81" s="26"/>
      <c r="H81" s="26"/>
      <c r="I81" s="26"/>
      <c r="J81" s="26"/>
      <c r="K81" s="26"/>
    </row>
    <row r="82" spans="1:11">
      <c r="A82" s="25">
        <v>77</v>
      </c>
      <c r="B82" s="26"/>
      <c r="C82" s="26"/>
      <c r="D82" s="26"/>
      <c r="E82" s="26"/>
      <c r="F82" s="26"/>
      <c r="G82" s="26"/>
      <c r="H82" s="26"/>
      <c r="I82" s="26"/>
      <c r="J82" s="26"/>
      <c r="K82" s="26"/>
    </row>
    <row r="83" spans="1:11">
      <c r="A83" s="25">
        <v>78</v>
      </c>
      <c r="B83" s="26"/>
      <c r="C83" s="26"/>
      <c r="D83" s="26"/>
      <c r="E83" s="26"/>
      <c r="F83" s="26"/>
      <c r="G83" s="26"/>
      <c r="H83" s="26"/>
      <c r="I83" s="26"/>
      <c r="J83" s="26"/>
      <c r="K83" s="26"/>
    </row>
    <row r="84" spans="1:11">
      <c r="A84" s="25">
        <v>79</v>
      </c>
      <c r="B84" s="26"/>
      <c r="C84" s="26"/>
      <c r="D84" s="26"/>
      <c r="E84" s="26"/>
      <c r="F84" s="26"/>
      <c r="G84" s="26"/>
      <c r="H84" s="26"/>
      <c r="I84" s="26"/>
      <c r="J84" s="26"/>
      <c r="K84" s="26"/>
    </row>
    <row r="85" spans="1:11">
      <c r="A85" s="25">
        <v>80</v>
      </c>
      <c r="B85" s="26"/>
      <c r="C85" s="26"/>
      <c r="D85" s="26"/>
      <c r="E85" s="26"/>
      <c r="F85" s="26"/>
      <c r="G85" s="26"/>
      <c r="H85" s="26"/>
      <c r="I85" s="26"/>
      <c r="J85" s="26"/>
      <c r="K85" s="26"/>
    </row>
    <row r="86" spans="1:11">
      <c r="A86" s="25">
        <v>81</v>
      </c>
      <c r="B86" s="26"/>
      <c r="C86" s="26"/>
      <c r="D86" s="26"/>
      <c r="E86" s="26"/>
      <c r="F86" s="26"/>
      <c r="G86" s="26"/>
      <c r="H86" s="26"/>
      <c r="I86" s="26"/>
      <c r="J86" s="26"/>
      <c r="K86" s="26"/>
    </row>
    <row r="87" spans="1:11">
      <c r="A87" s="25">
        <v>82</v>
      </c>
      <c r="B87" s="26"/>
      <c r="C87" s="26"/>
      <c r="D87" s="26"/>
      <c r="E87" s="26"/>
      <c r="F87" s="26"/>
      <c r="G87" s="26"/>
      <c r="H87" s="26"/>
      <c r="I87" s="26"/>
      <c r="J87" s="26"/>
      <c r="K87" s="26"/>
    </row>
    <row r="88" spans="1:11">
      <c r="A88" s="25">
        <v>83</v>
      </c>
      <c r="B88" s="26"/>
      <c r="C88" s="26"/>
      <c r="D88" s="26"/>
      <c r="E88" s="26"/>
      <c r="F88" s="26"/>
      <c r="G88" s="26"/>
      <c r="H88" s="26"/>
      <c r="I88" s="26"/>
      <c r="J88" s="26"/>
      <c r="K88" s="26"/>
    </row>
    <row r="89" spans="1:11">
      <c r="A89" s="25">
        <v>84</v>
      </c>
      <c r="B89" s="26"/>
      <c r="C89" s="26"/>
      <c r="D89" s="26"/>
      <c r="E89" s="26"/>
      <c r="F89" s="26"/>
      <c r="G89" s="26"/>
      <c r="H89" s="26"/>
      <c r="I89" s="26"/>
      <c r="J89" s="26"/>
      <c r="K89" s="26"/>
    </row>
    <row r="90" spans="1:11">
      <c r="A90" s="25">
        <v>85</v>
      </c>
      <c r="B90" s="26"/>
      <c r="C90" s="26"/>
      <c r="D90" s="26"/>
      <c r="E90" s="26"/>
      <c r="F90" s="26"/>
      <c r="G90" s="26"/>
      <c r="H90" s="26"/>
      <c r="I90" s="26"/>
      <c r="J90" s="26"/>
      <c r="K90" s="26"/>
    </row>
    <row r="91" spans="1:11">
      <c r="A91" s="25">
        <v>86</v>
      </c>
      <c r="B91" s="26"/>
      <c r="C91" s="26"/>
      <c r="D91" s="26"/>
      <c r="E91" s="26"/>
      <c r="F91" s="26"/>
      <c r="G91" s="26"/>
      <c r="H91" s="26"/>
      <c r="I91" s="26"/>
      <c r="J91" s="26"/>
      <c r="K91" s="26"/>
    </row>
    <row r="92" spans="1:11">
      <c r="A92" s="25">
        <v>87</v>
      </c>
      <c r="B92" s="26"/>
      <c r="C92" s="26"/>
      <c r="D92" s="26"/>
      <c r="E92" s="26"/>
      <c r="F92" s="26"/>
      <c r="G92" s="26"/>
      <c r="H92" s="26"/>
      <c r="I92" s="26"/>
      <c r="J92" s="26"/>
      <c r="K92" s="26"/>
    </row>
    <row r="93" spans="1:11">
      <c r="A93" s="25">
        <v>88</v>
      </c>
      <c r="B93" s="26"/>
      <c r="C93" s="26"/>
      <c r="D93" s="26"/>
      <c r="E93" s="26"/>
      <c r="F93" s="26"/>
      <c r="G93" s="26"/>
      <c r="H93" s="26"/>
      <c r="I93" s="26"/>
      <c r="J93" s="26"/>
      <c r="K93" s="26"/>
    </row>
    <row r="94" spans="1:11">
      <c r="A94" s="25">
        <v>89</v>
      </c>
      <c r="B94" s="26"/>
      <c r="C94" s="26"/>
      <c r="D94" s="26"/>
      <c r="E94" s="26"/>
      <c r="F94" s="26"/>
      <c r="G94" s="26"/>
      <c r="H94" s="26"/>
      <c r="I94" s="26"/>
      <c r="J94" s="26"/>
      <c r="K94" s="26"/>
    </row>
    <row r="95" spans="1:11">
      <c r="A95" s="25">
        <v>90</v>
      </c>
      <c r="B95" s="26"/>
      <c r="C95" s="26"/>
      <c r="D95" s="26"/>
      <c r="E95" s="26"/>
      <c r="F95" s="26"/>
      <c r="G95" s="26"/>
      <c r="H95" s="26"/>
      <c r="I95" s="26"/>
      <c r="J95" s="26"/>
      <c r="K95" s="26"/>
    </row>
    <row r="96" spans="1:11">
      <c r="A96" s="25">
        <v>91</v>
      </c>
      <c r="B96" s="26"/>
      <c r="C96" s="26"/>
      <c r="D96" s="26"/>
      <c r="E96" s="26"/>
      <c r="F96" s="26"/>
      <c r="G96" s="26"/>
      <c r="H96" s="26"/>
      <c r="I96" s="26"/>
      <c r="J96" s="26"/>
      <c r="K96" s="26"/>
    </row>
    <row r="97" spans="1:11">
      <c r="A97" s="25">
        <v>92</v>
      </c>
      <c r="B97" s="26"/>
      <c r="C97" s="26"/>
      <c r="D97" s="26"/>
      <c r="E97" s="26"/>
      <c r="F97" s="26"/>
      <c r="G97" s="26"/>
      <c r="H97" s="26"/>
      <c r="I97" s="26"/>
      <c r="J97" s="26"/>
      <c r="K97" s="26"/>
    </row>
    <row r="98" spans="1:11">
      <c r="A98" s="25">
        <v>93</v>
      </c>
      <c r="B98" s="26"/>
      <c r="C98" s="26"/>
      <c r="D98" s="26"/>
      <c r="E98" s="26"/>
      <c r="F98" s="26"/>
      <c r="G98" s="26"/>
      <c r="H98" s="26"/>
      <c r="I98" s="26"/>
      <c r="J98" s="26"/>
      <c r="K98" s="26"/>
    </row>
    <row r="99" spans="1:11">
      <c r="A99" s="25">
        <v>94</v>
      </c>
      <c r="B99" s="26"/>
      <c r="C99" s="26"/>
      <c r="D99" s="26"/>
      <c r="E99" s="26"/>
      <c r="F99" s="26"/>
      <c r="G99" s="26"/>
      <c r="H99" s="26"/>
      <c r="I99" s="26"/>
      <c r="J99" s="26"/>
      <c r="K99" s="26"/>
    </row>
    <row r="100" spans="1:11">
      <c r="A100" s="25">
        <v>95</v>
      </c>
      <c r="B100" s="26"/>
      <c r="C100" s="26"/>
      <c r="D100" s="26"/>
      <c r="E100" s="26"/>
      <c r="F100" s="26"/>
      <c r="G100" s="26"/>
      <c r="H100" s="26"/>
      <c r="I100" s="26"/>
      <c r="J100" s="26"/>
      <c r="K100" s="26"/>
    </row>
    <row r="101" spans="1:11">
      <c r="A101" s="25">
        <v>96</v>
      </c>
      <c r="B101" s="26"/>
      <c r="C101" s="26"/>
      <c r="D101" s="26"/>
      <c r="E101" s="26"/>
      <c r="F101" s="26"/>
      <c r="G101" s="26"/>
      <c r="H101" s="26"/>
      <c r="I101" s="26"/>
      <c r="J101" s="26"/>
      <c r="K101" s="26"/>
    </row>
    <row r="102" spans="1:11">
      <c r="A102" s="25">
        <v>97</v>
      </c>
      <c r="B102" s="26"/>
      <c r="C102" s="26"/>
      <c r="D102" s="26"/>
      <c r="E102" s="26"/>
      <c r="F102" s="26"/>
      <c r="G102" s="26"/>
      <c r="H102" s="26"/>
      <c r="I102" s="26"/>
      <c r="J102" s="26"/>
      <c r="K102" s="26"/>
    </row>
    <row r="103" spans="1:11">
      <c r="A103" s="25">
        <v>98</v>
      </c>
      <c r="B103" s="26"/>
      <c r="C103" s="26"/>
      <c r="D103" s="26"/>
      <c r="E103" s="26"/>
      <c r="F103" s="26"/>
      <c r="G103" s="26"/>
      <c r="H103" s="26"/>
      <c r="I103" s="26"/>
      <c r="J103" s="26"/>
      <c r="K103" s="26"/>
    </row>
    <row r="104" spans="1:11">
      <c r="A104" s="25">
        <v>99</v>
      </c>
      <c r="B104" s="26"/>
      <c r="C104" s="26"/>
      <c r="D104" s="26"/>
      <c r="E104" s="26"/>
      <c r="F104" s="26"/>
      <c r="G104" s="26"/>
      <c r="H104" s="26"/>
      <c r="I104" s="26"/>
      <c r="J104" s="26"/>
      <c r="K104" s="26"/>
    </row>
    <row r="105" spans="1:11">
      <c r="A105" s="25">
        <v>100</v>
      </c>
      <c r="B105" s="26"/>
      <c r="C105" s="26"/>
      <c r="D105" s="26"/>
      <c r="E105" s="26"/>
      <c r="F105" s="26"/>
      <c r="G105" s="26"/>
      <c r="H105" s="26"/>
      <c r="I105" s="26"/>
      <c r="J105" s="26"/>
      <c r="K105" s="26"/>
    </row>
  </sheetData>
  <sheetProtection formatCells="0" formatRows="0"/>
  <phoneticPr fontId="11"/>
  <pageMargins left="0.7" right="0.7" top="0.75" bottom="0.75" header="0.3" footer="0.3"/>
  <pageSetup paperSize="9" scale="81" orientation="portrait" r:id="rId1"/>
  <colBreaks count="1" manualBreakCount="1">
    <brk id="10" max="10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J77"/>
  <sheetViews>
    <sheetView showGridLines="0" view="pageBreakPreview" topLeftCell="A52" zoomScale="120" zoomScaleNormal="100" zoomScaleSheetLayoutView="120" workbookViewId="0">
      <selection activeCell="G33" sqref="G33"/>
    </sheetView>
  </sheetViews>
  <sheetFormatPr defaultColWidth="9" defaultRowHeight="13.8"/>
  <cols>
    <col min="1" max="2" width="2.69921875" style="1" customWidth="1"/>
    <col min="3" max="4" width="3.69921875" style="1" customWidth="1"/>
    <col min="5" max="5" width="47.19921875" style="1" customWidth="1"/>
    <col min="6" max="7" width="12.69921875" style="1" customWidth="1"/>
    <col min="8" max="8" width="13.796875" style="1" customWidth="1"/>
    <col min="9" max="9" width="11.796875" style="2" customWidth="1"/>
    <col min="10" max="10" width="15.796875" style="1" customWidth="1"/>
    <col min="11" max="16384" width="9" style="1"/>
  </cols>
  <sheetData>
    <row r="1" spans="1:9" ht="18" customHeight="1">
      <c r="I1" s="9" t="str">
        <f>'MPS(input)'!K1</f>
        <v>Monitoring Spreadsheet: JCM_TH_TVER-06-01_ver01.0</v>
      </c>
    </row>
    <row r="2" spans="1:9" ht="18" customHeight="1">
      <c r="I2" s="9" t="str">
        <f>'MPS(input)'!K2</f>
        <v>Reference Number:</v>
      </c>
    </row>
    <row r="3" spans="1:9" ht="27.75" customHeight="1">
      <c r="A3" s="134" t="s">
        <v>49</v>
      </c>
      <c r="B3" s="134"/>
      <c r="C3" s="134"/>
      <c r="D3" s="134"/>
      <c r="E3" s="134"/>
      <c r="F3" s="134"/>
      <c r="G3" s="134"/>
      <c r="H3" s="134"/>
      <c r="I3" s="134"/>
    </row>
    <row r="4" spans="1:9" ht="11.25" customHeight="1"/>
    <row r="5" spans="1:9" ht="18.75" customHeight="1">
      <c r="A5" s="41" t="s">
        <v>2</v>
      </c>
      <c r="B5" s="37"/>
      <c r="C5" s="37"/>
      <c r="D5" s="37"/>
      <c r="E5" s="36"/>
      <c r="F5" s="38" t="s">
        <v>6</v>
      </c>
      <c r="G5" s="46" t="s">
        <v>0</v>
      </c>
      <c r="H5" s="38" t="s">
        <v>1</v>
      </c>
      <c r="I5" s="39" t="s">
        <v>7</v>
      </c>
    </row>
    <row r="6" spans="1:9" ht="18.75" customHeight="1">
      <c r="A6" s="43"/>
      <c r="B6" s="135" t="s">
        <v>258</v>
      </c>
      <c r="C6" s="135"/>
      <c r="D6" s="135"/>
      <c r="E6" s="135"/>
      <c r="F6" s="28" t="s">
        <v>50</v>
      </c>
      <c r="G6" s="120" t="e">
        <f>G8-G30-G43</f>
        <v>#DIV/0!</v>
      </c>
      <c r="H6" s="80" t="s">
        <v>58</v>
      </c>
      <c r="I6" s="40" t="s">
        <v>259</v>
      </c>
    </row>
    <row r="7" spans="1:9" ht="18.75" customHeight="1" thickBot="1">
      <c r="A7" s="41" t="s">
        <v>219</v>
      </c>
      <c r="B7" s="36"/>
      <c r="C7" s="37"/>
      <c r="D7" s="38"/>
      <c r="E7" s="38"/>
      <c r="F7" s="38"/>
      <c r="G7" s="41"/>
      <c r="H7" s="36"/>
      <c r="I7" s="38"/>
    </row>
    <row r="8" spans="1:9" ht="20.399999999999999" customHeight="1" thickBot="1">
      <c r="A8" s="42"/>
      <c r="B8" s="136" t="s">
        <v>257</v>
      </c>
      <c r="C8" s="135"/>
      <c r="D8" s="135"/>
      <c r="E8" s="135"/>
      <c r="F8" s="28" t="s">
        <v>51</v>
      </c>
      <c r="G8" s="98" t="e">
        <f>G9</f>
        <v>#DIV/0!</v>
      </c>
      <c r="H8" s="29" t="s">
        <v>58</v>
      </c>
      <c r="I8" s="40" t="s">
        <v>260</v>
      </c>
    </row>
    <row r="9" spans="1:9" ht="36" customHeight="1">
      <c r="A9" s="42"/>
      <c r="B9" s="44"/>
      <c r="C9" s="138" t="s">
        <v>88</v>
      </c>
      <c r="D9" s="138"/>
      <c r="E9" s="138"/>
      <c r="F9" s="40" t="s">
        <v>37</v>
      </c>
      <c r="G9" s="79" t="e">
        <f>G10*G11*(1+G12)</f>
        <v>#DIV/0!</v>
      </c>
      <c r="H9" s="35" t="s">
        <v>58</v>
      </c>
      <c r="I9" s="88" t="s">
        <v>89</v>
      </c>
    </row>
    <row r="10" spans="1:9" ht="40.200000000000003" customHeight="1">
      <c r="A10" s="43"/>
      <c r="B10" s="45"/>
      <c r="C10" s="137" t="s">
        <v>104</v>
      </c>
      <c r="D10" s="137"/>
      <c r="E10" s="137"/>
      <c r="F10" s="40" t="s">
        <v>37</v>
      </c>
      <c r="G10" s="79" t="e">
        <f>G15</f>
        <v>#DIV/0!</v>
      </c>
      <c r="H10" s="69" t="s">
        <v>105</v>
      </c>
      <c r="I10" s="70" t="s">
        <v>103</v>
      </c>
    </row>
    <row r="11" spans="1:9" ht="36.6" customHeight="1">
      <c r="A11" s="42"/>
      <c r="B11" s="68"/>
      <c r="C11" s="137" t="s">
        <v>107</v>
      </c>
      <c r="D11" s="137"/>
      <c r="E11" s="137"/>
      <c r="F11" s="40" t="s">
        <v>37</v>
      </c>
      <c r="G11" s="97">
        <v>0</v>
      </c>
      <c r="H11" s="89" t="s">
        <v>92</v>
      </c>
      <c r="I11" s="88" t="s">
        <v>106</v>
      </c>
    </row>
    <row r="12" spans="1:9" ht="47.4" customHeight="1">
      <c r="A12" s="42"/>
      <c r="B12" s="68"/>
      <c r="C12" s="139" t="s">
        <v>276</v>
      </c>
      <c r="D12" s="139"/>
      <c r="E12" s="139"/>
      <c r="F12" s="29" t="s">
        <v>37</v>
      </c>
      <c r="G12" s="71">
        <v>0</v>
      </c>
      <c r="H12" s="69" t="s">
        <v>277</v>
      </c>
      <c r="I12" s="88" t="s">
        <v>101</v>
      </c>
    </row>
    <row r="13" spans="1:9" ht="51.6" customHeight="1">
      <c r="C13" s="8"/>
      <c r="D13" s="8"/>
      <c r="E13" s="8"/>
      <c r="F13" s="2"/>
      <c r="G13" s="84"/>
      <c r="H13" s="85"/>
    </row>
    <row r="14" spans="1:9" ht="18.75" customHeight="1">
      <c r="A14" s="42"/>
      <c r="B14" s="140" t="s">
        <v>220</v>
      </c>
      <c r="C14" s="141"/>
      <c r="D14" s="141"/>
      <c r="E14" s="141"/>
      <c r="F14" s="141"/>
      <c r="G14" s="142"/>
      <c r="H14" s="29"/>
      <c r="I14" s="72"/>
    </row>
    <row r="15" spans="1:9" ht="36" customHeight="1">
      <c r="A15" s="42"/>
      <c r="B15" s="44"/>
      <c r="C15" s="138" t="s">
        <v>109</v>
      </c>
      <c r="D15" s="138"/>
      <c r="E15" s="138"/>
      <c r="F15" s="40" t="s">
        <v>37</v>
      </c>
      <c r="G15" s="79" t="e">
        <f>G16*G17</f>
        <v>#DIV/0!</v>
      </c>
      <c r="H15" s="35" t="s">
        <v>105</v>
      </c>
      <c r="I15" s="88" t="s">
        <v>108</v>
      </c>
    </row>
    <row r="16" spans="1:9" ht="40.200000000000003" customHeight="1">
      <c r="A16" s="43"/>
      <c r="B16" s="45"/>
      <c r="C16" s="137" t="s">
        <v>111</v>
      </c>
      <c r="D16" s="137"/>
      <c r="E16" s="137"/>
      <c r="F16" s="40" t="s">
        <v>37</v>
      </c>
      <c r="G16" s="103" t="e">
        <f>G23</f>
        <v>#DIV/0!</v>
      </c>
      <c r="H16" s="35" t="s">
        <v>105</v>
      </c>
      <c r="I16" s="70" t="s">
        <v>110</v>
      </c>
    </row>
    <row r="17" spans="1:9" ht="60" customHeight="1">
      <c r="A17" s="42"/>
      <c r="B17" s="68"/>
      <c r="C17" s="138" t="s">
        <v>112</v>
      </c>
      <c r="D17" s="138"/>
      <c r="E17" s="138"/>
      <c r="F17" s="28" t="s">
        <v>37</v>
      </c>
      <c r="G17" s="121">
        <v>0</v>
      </c>
      <c r="H17" s="102"/>
      <c r="I17" s="88" t="s">
        <v>113</v>
      </c>
    </row>
    <row r="18" spans="1:9" ht="48" customHeight="1" thickBot="1">
      <c r="C18" s="8"/>
      <c r="D18" s="8"/>
      <c r="E18" s="8"/>
      <c r="F18" s="2"/>
      <c r="G18" s="84"/>
      <c r="H18" s="85"/>
    </row>
    <row r="19" spans="1:9" ht="18.75" customHeight="1" thickBot="1">
      <c r="A19" s="42"/>
      <c r="B19" s="136" t="s">
        <v>221</v>
      </c>
      <c r="C19" s="135"/>
      <c r="D19" s="135"/>
      <c r="E19" s="135"/>
      <c r="F19" s="28"/>
      <c r="G19" s="53"/>
      <c r="H19" s="29"/>
      <c r="I19" s="72"/>
    </row>
    <row r="20" spans="1:9" ht="48" customHeight="1">
      <c r="C20" s="105" t="s">
        <v>114</v>
      </c>
      <c r="D20" s="105"/>
      <c r="E20" s="105"/>
      <c r="F20" s="2"/>
      <c r="G20" s="84"/>
      <c r="H20" s="85"/>
    </row>
    <row r="21" spans="1:9" ht="61.8" customHeight="1">
      <c r="C21" s="8"/>
      <c r="D21" s="8"/>
      <c r="E21" s="144" t="s">
        <v>115</v>
      </c>
      <c r="F21" s="144"/>
      <c r="G21" s="144"/>
      <c r="H21" s="85"/>
    </row>
    <row r="22" spans="1:9" ht="67.8" customHeight="1">
      <c r="C22" s="143" t="s">
        <v>116</v>
      </c>
      <c r="D22" s="143"/>
      <c r="E22" s="143"/>
      <c r="F22" s="143"/>
      <c r="G22" s="143"/>
      <c r="H22" s="85"/>
    </row>
    <row r="23" spans="1:9" ht="36" customHeight="1">
      <c r="A23" s="42"/>
      <c r="B23" s="44"/>
      <c r="C23" s="138" t="s">
        <v>111</v>
      </c>
      <c r="D23" s="138"/>
      <c r="E23" s="138"/>
      <c r="F23" s="40" t="s">
        <v>37</v>
      </c>
      <c r="G23" s="79" t="e">
        <f>G27*G24*G25*G26*3.6*10^9</f>
        <v>#DIV/0!</v>
      </c>
      <c r="H23" s="35" t="s">
        <v>105</v>
      </c>
      <c r="I23" s="88" t="s">
        <v>147</v>
      </c>
    </row>
    <row r="24" spans="1:9" ht="40.200000000000003" customHeight="1">
      <c r="A24" s="43"/>
      <c r="B24" s="45"/>
      <c r="C24" s="137" t="s">
        <v>148</v>
      </c>
      <c r="D24" s="137"/>
      <c r="E24" s="137"/>
      <c r="F24" s="40" t="s">
        <v>37</v>
      </c>
      <c r="G24" s="103" t="e">
        <f>'MPS(input)'!E10</f>
        <v>#DIV/0!</v>
      </c>
      <c r="H24" s="35" t="s">
        <v>149</v>
      </c>
      <c r="I24" s="70" t="s">
        <v>150</v>
      </c>
    </row>
    <row r="25" spans="1:9" ht="51" customHeight="1">
      <c r="A25" s="42"/>
      <c r="B25" s="68"/>
      <c r="C25" s="138" t="s">
        <v>151</v>
      </c>
      <c r="D25" s="138"/>
      <c r="E25" s="138"/>
      <c r="F25" s="28" t="s">
        <v>37</v>
      </c>
      <c r="G25" s="104" t="e">
        <f>'MPS(input)'!E11</f>
        <v>#DIV/0!</v>
      </c>
      <c r="H25" s="102" t="s">
        <v>152</v>
      </c>
      <c r="I25" s="88" t="s">
        <v>153</v>
      </c>
    </row>
    <row r="26" spans="1:9" ht="51" customHeight="1">
      <c r="A26" s="42"/>
      <c r="B26" s="68"/>
      <c r="C26" s="138" t="s">
        <v>154</v>
      </c>
      <c r="D26" s="138"/>
      <c r="E26" s="138"/>
      <c r="F26" s="28" t="s">
        <v>37</v>
      </c>
      <c r="G26" s="104" t="e">
        <f>'MPS(input)'!E12</f>
        <v>#DIV/0!</v>
      </c>
      <c r="H26" s="102" t="s">
        <v>155</v>
      </c>
      <c r="I26" s="88" t="s">
        <v>156</v>
      </c>
    </row>
    <row r="27" spans="1:9" ht="51" customHeight="1">
      <c r="A27" s="42"/>
      <c r="B27" s="68"/>
      <c r="C27" s="138" t="s">
        <v>157</v>
      </c>
      <c r="D27" s="138"/>
      <c r="E27" s="138"/>
      <c r="F27" s="28" t="s">
        <v>37</v>
      </c>
      <c r="G27" s="104">
        <v>0</v>
      </c>
      <c r="H27" s="102" t="s">
        <v>158</v>
      </c>
      <c r="I27" s="88" t="s">
        <v>159</v>
      </c>
    </row>
    <row r="28" spans="1:9" ht="48" customHeight="1">
      <c r="C28" s="8"/>
      <c r="D28" s="8"/>
      <c r="E28" s="8"/>
      <c r="F28" s="2"/>
      <c r="G28" s="84"/>
      <c r="H28" s="85"/>
    </row>
    <row r="29" spans="1:9" ht="18.75" customHeight="1" thickBot="1">
      <c r="A29" s="41" t="s">
        <v>222</v>
      </c>
      <c r="B29" s="37"/>
      <c r="C29" s="43"/>
      <c r="D29" s="43"/>
      <c r="E29" s="36"/>
      <c r="F29" s="38"/>
      <c r="G29" s="41"/>
      <c r="H29" s="36"/>
      <c r="I29" s="38"/>
    </row>
    <row r="30" spans="1:9" ht="18.75" customHeight="1" thickBot="1">
      <c r="A30" s="43"/>
      <c r="B30" s="135" t="s">
        <v>280</v>
      </c>
      <c r="C30" s="135"/>
      <c r="D30" s="135"/>
      <c r="E30" s="135"/>
      <c r="F30" s="28"/>
      <c r="G30" s="106" t="e">
        <f>G31</f>
        <v>#DIV/0!</v>
      </c>
      <c r="H30" s="29" t="s">
        <v>58</v>
      </c>
      <c r="I30" s="82" t="s">
        <v>91</v>
      </c>
    </row>
    <row r="31" spans="1:9" ht="42" customHeight="1">
      <c r="B31" s="8"/>
      <c r="C31" s="138" t="s">
        <v>281</v>
      </c>
      <c r="D31" s="138"/>
      <c r="E31" s="138"/>
      <c r="F31" s="40" t="s">
        <v>37</v>
      </c>
      <c r="G31" s="31" t="e">
        <f>G32+G33</f>
        <v>#DIV/0!</v>
      </c>
      <c r="H31" s="35" t="s">
        <v>118</v>
      </c>
      <c r="I31" s="82" t="s">
        <v>91</v>
      </c>
    </row>
    <row r="32" spans="1:9" ht="42" customHeight="1">
      <c r="B32" s="8"/>
      <c r="C32" s="138" t="s">
        <v>117</v>
      </c>
      <c r="D32" s="138"/>
      <c r="E32" s="138"/>
      <c r="F32" s="40" t="s">
        <v>37</v>
      </c>
      <c r="G32" s="31" t="e">
        <f>G37</f>
        <v>#DIV/0!</v>
      </c>
      <c r="H32" s="35" t="s">
        <v>118</v>
      </c>
      <c r="I32" s="2" t="s">
        <v>119</v>
      </c>
    </row>
    <row r="33" spans="1:10" ht="40.950000000000003" customHeight="1">
      <c r="C33" s="138" t="s">
        <v>120</v>
      </c>
      <c r="D33" s="138"/>
      <c r="E33" s="138"/>
      <c r="F33" s="40" t="s">
        <v>37</v>
      </c>
      <c r="G33" s="80">
        <f>Tool_02_01!G6</f>
        <v>0</v>
      </c>
      <c r="H33" s="35" t="s">
        <v>118</v>
      </c>
      <c r="I33" s="101" t="s">
        <v>121</v>
      </c>
      <c r="J33" s="1" t="s">
        <v>273</v>
      </c>
    </row>
    <row r="34" spans="1:10" ht="40.950000000000003" customHeight="1">
      <c r="C34" s="8"/>
      <c r="D34" s="8"/>
      <c r="E34" s="8"/>
      <c r="F34" s="2"/>
      <c r="G34" s="84"/>
      <c r="H34" s="85"/>
    </row>
    <row r="35" spans="1:10" ht="24" customHeight="1" thickBot="1">
      <c r="C35" s="8"/>
      <c r="D35" s="8"/>
      <c r="E35" s="8"/>
      <c r="F35" s="2"/>
      <c r="G35" s="84"/>
      <c r="H35" s="85"/>
    </row>
    <row r="36" spans="1:10" ht="24.6" customHeight="1" thickBot="1">
      <c r="A36" s="42"/>
      <c r="B36" s="107" t="s">
        <v>223</v>
      </c>
      <c r="C36" s="108"/>
      <c r="D36" s="108"/>
      <c r="E36" s="109"/>
      <c r="F36" s="110"/>
      <c r="G36" s="111"/>
      <c r="H36" s="112"/>
      <c r="I36" s="113"/>
    </row>
    <row r="37" spans="1:10" ht="42" customHeight="1">
      <c r="B37" s="8"/>
      <c r="C37" s="138" t="s">
        <v>123</v>
      </c>
      <c r="D37" s="138"/>
      <c r="E37" s="138"/>
      <c r="F37" s="40" t="s">
        <v>37</v>
      </c>
      <c r="G37" s="31" t="e">
        <f>G38*G39*(1+G40)</f>
        <v>#DIV/0!</v>
      </c>
      <c r="H37" s="87" t="s">
        <v>122</v>
      </c>
      <c r="I37" s="82" t="s">
        <v>119</v>
      </c>
      <c r="J37" s="99"/>
    </row>
    <row r="38" spans="1:10" ht="42" customHeight="1">
      <c r="B38" s="8"/>
      <c r="C38" s="138" t="s">
        <v>124</v>
      </c>
      <c r="D38" s="138"/>
      <c r="E38" s="138"/>
      <c r="F38" s="40" t="s">
        <v>37</v>
      </c>
      <c r="G38" s="31" t="e">
        <f>'MPS(input)'!E21</f>
        <v>#DIV/0!</v>
      </c>
      <c r="H38" s="87" t="s">
        <v>125</v>
      </c>
      <c r="I38" s="82" t="s">
        <v>90</v>
      </c>
      <c r="J38" s="99"/>
    </row>
    <row r="39" spans="1:10" ht="42" customHeight="1">
      <c r="B39" s="8"/>
      <c r="C39" s="137" t="s">
        <v>107</v>
      </c>
      <c r="D39" s="137"/>
      <c r="E39" s="137"/>
      <c r="F39" s="40" t="s">
        <v>37</v>
      </c>
      <c r="G39" s="97" t="e">
        <f>'MPS(input)'!E23</f>
        <v>#DIV/0!</v>
      </c>
      <c r="H39" s="89" t="s">
        <v>92</v>
      </c>
      <c r="I39" s="88" t="s">
        <v>106</v>
      </c>
    </row>
    <row r="40" spans="1:10" ht="40.950000000000003" customHeight="1">
      <c r="C40" s="139" t="s">
        <v>274</v>
      </c>
      <c r="D40" s="139"/>
      <c r="E40" s="139"/>
      <c r="F40" s="29" t="s">
        <v>37</v>
      </c>
      <c r="G40" s="71" t="e">
        <f>'MPS(input)'!E22</f>
        <v>#DIV/0!</v>
      </c>
      <c r="H40" s="129" t="s">
        <v>94</v>
      </c>
      <c r="I40" s="88" t="s">
        <v>101</v>
      </c>
    </row>
    <row r="41" spans="1:10" ht="40.950000000000003" customHeight="1">
      <c r="C41" s="8"/>
      <c r="D41" s="8"/>
      <c r="E41" s="8"/>
      <c r="F41" s="2"/>
      <c r="G41" s="84"/>
      <c r="H41" s="85"/>
    </row>
    <row r="42" spans="1:10" ht="18.75" customHeight="1">
      <c r="A42" s="41" t="s">
        <v>224</v>
      </c>
      <c r="B42" s="37"/>
      <c r="C42" s="43"/>
      <c r="D42" s="43"/>
      <c r="E42" s="36"/>
      <c r="F42" s="46"/>
      <c r="G42" s="41"/>
      <c r="H42" s="41"/>
      <c r="I42" s="46"/>
    </row>
    <row r="43" spans="1:10" ht="36.6" customHeight="1">
      <c r="A43" s="43"/>
      <c r="B43" s="135" t="s">
        <v>84</v>
      </c>
      <c r="C43" s="135"/>
      <c r="D43" s="135"/>
      <c r="E43" s="145"/>
      <c r="F43" s="40" t="s">
        <v>37</v>
      </c>
      <c r="G43" s="83" t="e">
        <f>G44+G45</f>
        <v>#DIV/0!</v>
      </c>
      <c r="H43" s="81" t="s">
        <v>75</v>
      </c>
      <c r="I43" s="86" t="s">
        <v>85</v>
      </c>
      <c r="J43" s="100"/>
    </row>
    <row r="44" spans="1:10" ht="42" customHeight="1">
      <c r="B44" s="8"/>
      <c r="C44" s="138" t="s">
        <v>126</v>
      </c>
      <c r="D44" s="138"/>
      <c r="E44" s="138"/>
      <c r="F44" s="40" t="s">
        <v>37</v>
      </c>
      <c r="G44" s="31" t="e">
        <f>G48</f>
        <v>#DIV/0!</v>
      </c>
      <c r="H44" s="87" t="s">
        <v>122</v>
      </c>
      <c r="I44" s="82" t="s">
        <v>127</v>
      </c>
      <c r="J44" s="99"/>
    </row>
    <row r="45" spans="1:10" ht="42" customHeight="1">
      <c r="B45" s="8"/>
      <c r="C45" s="138" t="s">
        <v>128</v>
      </c>
      <c r="D45" s="138"/>
      <c r="E45" s="138"/>
      <c r="F45" s="40" t="s">
        <v>37</v>
      </c>
      <c r="G45" s="31" t="e">
        <f>G53</f>
        <v>#DIV/0!</v>
      </c>
      <c r="H45" s="87" t="s">
        <v>122</v>
      </c>
      <c r="I45" s="82" t="s">
        <v>129</v>
      </c>
      <c r="J45" s="99"/>
    </row>
    <row r="46" spans="1:10" ht="42" customHeight="1">
      <c r="B46" s="8"/>
      <c r="C46" s="8"/>
      <c r="D46" s="8"/>
      <c r="E46" s="8"/>
      <c r="F46" s="2"/>
      <c r="G46" s="84"/>
      <c r="H46" s="85"/>
      <c r="J46" s="99"/>
    </row>
    <row r="47" spans="1:10" ht="18.75" customHeight="1">
      <c r="A47" s="42"/>
      <c r="B47" s="140" t="s">
        <v>225</v>
      </c>
      <c r="C47" s="141"/>
      <c r="D47" s="141"/>
      <c r="E47" s="141"/>
      <c r="F47" s="141"/>
      <c r="G47" s="142"/>
      <c r="H47" s="29"/>
      <c r="I47" s="72"/>
    </row>
    <row r="48" spans="1:10" ht="36" customHeight="1">
      <c r="A48" s="42"/>
      <c r="B48" s="44"/>
      <c r="C48" s="138" t="s">
        <v>131</v>
      </c>
      <c r="D48" s="138"/>
      <c r="E48" s="138"/>
      <c r="F48" s="40" t="s">
        <v>37</v>
      </c>
      <c r="G48" s="79" t="e">
        <f>G49*G50</f>
        <v>#DIV/0!</v>
      </c>
      <c r="H48" s="35" t="s">
        <v>132</v>
      </c>
      <c r="I48" s="88" t="s">
        <v>130</v>
      </c>
    </row>
    <row r="49" spans="1:10" ht="40.200000000000003" customHeight="1">
      <c r="A49" s="43"/>
      <c r="B49" s="45"/>
      <c r="C49" s="137" t="s">
        <v>133</v>
      </c>
      <c r="D49" s="137"/>
      <c r="E49" s="137"/>
      <c r="F49" s="40" t="s">
        <v>37</v>
      </c>
      <c r="G49" s="103" t="e">
        <f>'MPS(input)'!E31</f>
        <v>#DIV/0!</v>
      </c>
      <c r="H49" s="35" t="s">
        <v>134</v>
      </c>
      <c r="I49" s="70" t="s">
        <v>135</v>
      </c>
    </row>
    <row r="50" spans="1:10" ht="60" customHeight="1">
      <c r="A50" s="42"/>
      <c r="B50" s="68"/>
      <c r="C50" s="138" t="s">
        <v>136</v>
      </c>
      <c r="D50" s="138"/>
      <c r="E50" s="138"/>
      <c r="F50" s="28" t="s">
        <v>37</v>
      </c>
      <c r="G50" s="104" t="e">
        <f>'MPS(input)'!E33</f>
        <v>#DIV/0!</v>
      </c>
      <c r="H50" s="102"/>
      <c r="I50" s="88" t="s">
        <v>137</v>
      </c>
    </row>
    <row r="51" spans="1:10" ht="42" customHeight="1">
      <c r="B51" s="8"/>
      <c r="C51" s="8"/>
      <c r="D51" s="8"/>
      <c r="E51" s="8"/>
      <c r="F51" s="2"/>
      <c r="G51" s="84"/>
      <c r="H51" s="85"/>
      <c r="J51" s="99"/>
    </row>
    <row r="52" spans="1:10" ht="18.75" customHeight="1">
      <c r="A52" s="42"/>
      <c r="B52" s="140" t="s">
        <v>226</v>
      </c>
      <c r="C52" s="141"/>
      <c r="D52" s="141"/>
      <c r="E52" s="141"/>
      <c r="F52" s="141"/>
      <c r="G52" s="142"/>
      <c r="H52" s="29"/>
      <c r="I52" s="72"/>
    </row>
    <row r="53" spans="1:10" ht="36" customHeight="1">
      <c r="A53" s="42"/>
      <c r="B53" s="44"/>
      <c r="C53" s="138" t="s">
        <v>140</v>
      </c>
      <c r="D53" s="138"/>
      <c r="E53" s="138"/>
      <c r="F53" s="40" t="s">
        <v>37</v>
      </c>
      <c r="G53" s="79" t="e">
        <f>G54*G55</f>
        <v>#DIV/0!</v>
      </c>
      <c r="H53" s="35" t="s">
        <v>139</v>
      </c>
      <c r="I53" s="88" t="s">
        <v>138</v>
      </c>
    </row>
    <row r="54" spans="1:10" ht="36" customHeight="1">
      <c r="A54" s="42"/>
      <c r="B54" s="44"/>
      <c r="C54" s="138" t="s">
        <v>141</v>
      </c>
      <c r="D54" s="138"/>
      <c r="E54" s="138"/>
      <c r="F54" s="40" t="s">
        <v>37</v>
      </c>
      <c r="G54" s="79" t="e">
        <f>'MPS(input)'!E32</f>
        <v>#DIV/0!</v>
      </c>
      <c r="H54" s="35" t="s">
        <v>142</v>
      </c>
      <c r="I54" s="88" t="s">
        <v>143</v>
      </c>
    </row>
    <row r="55" spans="1:10" ht="36" customHeight="1">
      <c r="A55" s="42"/>
      <c r="B55" s="44"/>
      <c r="C55" s="138" t="s">
        <v>144</v>
      </c>
      <c r="D55" s="138"/>
      <c r="E55" s="138"/>
      <c r="F55" s="40" t="s">
        <v>37</v>
      </c>
      <c r="G55" s="79">
        <v>0</v>
      </c>
      <c r="H55" s="35" t="s">
        <v>145</v>
      </c>
      <c r="I55" s="88" t="s">
        <v>146</v>
      </c>
    </row>
    <row r="56" spans="1:10" ht="42" customHeight="1">
      <c r="B56" s="8"/>
      <c r="C56" s="8"/>
      <c r="D56" s="8"/>
      <c r="E56" s="8"/>
      <c r="F56" s="2"/>
      <c r="G56" s="84"/>
      <c r="H56" s="85"/>
      <c r="J56" s="99"/>
    </row>
    <row r="57" spans="1:10" s="2" customFormat="1">
      <c r="E57" s="1"/>
      <c r="F57" s="1"/>
      <c r="G57" s="1"/>
      <c r="H57" s="1"/>
    </row>
    <row r="60" spans="1:10">
      <c r="I60" s="9">
        <f>'MPS(input)'!K43</f>
        <v>0</v>
      </c>
    </row>
    <row r="61" spans="1:10">
      <c r="I61" s="9">
        <f>'MPS(input)'!K44</f>
        <v>0</v>
      </c>
    </row>
    <row r="62" spans="1:10" ht="15.6">
      <c r="A62" s="134" t="s">
        <v>49</v>
      </c>
      <c r="B62" s="134"/>
      <c r="C62" s="134"/>
      <c r="D62" s="134"/>
      <c r="E62" s="134"/>
      <c r="F62" s="134"/>
      <c r="G62" s="134"/>
      <c r="H62" s="134"/>
      <c r="I62" s="134"/>
    </row>
    <row r="64" spans="1:10" ht="14.4" thickBot="1">
      <c r="A64" s="41" t="s">
        <v>2</v>
      </c>
      <c r="B64" s="37"/>
      <c r="C64" s="37"/>
      <c r="D64" s="37"/>
      <c r="E64" s="36"/>
      <c r="F64" s="38" t="s">
        <v>6</v>
      </c>
      <c r="G64" s="46" t="s">
        <v>0</v>
      </c>
      <c r="H64" s="38" t="s">
        <v>1</v>
      </c>
      <c r="I64" s="39" t="s">
        <v>7</v>
      </c>
    </row>
    <row r="65" spans="1:9" ht="16.8" thickBot="1">
      <c r="A65" s="43"/>
      <c r="B65" s="135" t="s">
        <v>38</v>
      </c>
      <c r="C65" s="135"/>
      <c r="D65" s="135"/>
      <c r="E65" s="135"/>
      <c r="F65" s="28" t="s">
        <v>50</v>
      </c>
      <c r="G65" s="53">
        <f>G69-G73</f>
        <v>0</v>
      </c>
      <c r="H65" s="29" t="s">
        <v>58</v>
      </c>
      <c r="I65" s="40" t="s">
        <v>39</v>
      </c>
    </row>
    <row r="66" spans="1:9">
      <c r="A66" s="41" t="s">
        <v>3</v>
      </c>
      <c r="B66" s="37"/>
      <c r="C66" s="37"/>
      <c r="D66" s="37"/>
      <c r="E66" s="36"/>
      <c r="F66" s="36"/>
      <c r="G66" s="30"/>
      <c r="H66" s="36"/>
      <c r="I66" s="38"/>
    </row>
    <row r="67" spans="1:9" ht="16.2">
      <c r="A67" s="43"/>
      <c r="B67" s="135" t="s">
        <v>53</v>
      </c>
      <c r="C67" s="135"/>
      <c r="D67" s="135"/>
      <c r="E67" s="135"/>
      <c r="F67" s="40" t="s">
        <v>37</v>
      </c>
      <c r="G67" s="51">
        <f>F76</f>
        <v>0.30499999999999999</v>
      </c>
      <c r="H67" s="34" t="s">
        <v>59</v>
      </c>
      <c r="I67" s="40" t="s">
        <v>40</v>
      </c>
    </row>
    <row r="68" spans="1:9" ht="14.4" thickBot="1">
      <c r="A68" s="41" t="s">
        <v>4</v>
      </c>
      <c r="B68" s="36"/>
      <c r="C68" s="37"/>
      <c r="D68" s="38"/>
      <c r="E68" s="38"/>
      <c r="F68" s="38"/>
      <c r="G68" s="41"/>
      <c r="H68" s="36"/>
      <c r="I68" s="38"/>
    </row>
    <row r="69" spans="1:9" ht="16.8" thickBot="1">
      <c r="A69" s="42"/>
      <c r="B69" s="136" t="s">
        <v>41</v>
      </c>
      <c r="C69" s="135"/>
      <c r="D69" s="135"/>
      <c r="E69" s="135"/>
      <c r="F69" s="28" t="s">
        <v>50</v>
      </c>
      <c r="G69" s="53">
        <f>G70*G71</f>
        <v>0</v>
      </c>
      <c r="H69" s="29" t="s">
        <v>58</v>
      </c>
      <c r="I69" s="40" t="s">
        <v>42</v>
      </c>
    </row>
    <row r="70" spans="1:9" ht="26.4" customHeight="1">
      <c r="A70" s="42"/>
      <c r="B70" s="44"/>
      <c r="C70" s="138" t="s">
        <v>43</v>
      </c>
      <c r="D70" s="138"/>
      <c r="E70" s="138"/>
      <c r="F70" s="40" t="s">
        <v>37</v>
      </c>
      <c r="G70" s="52">
        <f>'MPS(input)'!E50</f>
        <v>0</v>
      </c>
      <c r="H70" s="33" t="s">
        <v>36</v>
      </c>
      <c r="I70" s="40" t="s">
        <v>44</v>
      </c>
    </row>
    <row r="71" spans="1:9" ht="16.2">
      <c r="A71" s="43"/>
      <c r="B71" s="45"/>
      <c r="C71" s="138" t="s">
        <v>53</v>
      </c>
      <c r="D71" s="138"/>
      <c r="E71" s="138"/>
      <c r="F71" s="40" t="s">
        <v>37</v>
      </c>
      <c r="G71" s="31">
        <f>F76</f>
        <v>0.30499999999999999</v>
      </c>
      <c r="H71" s="35" t="s">
        <v>59</v>
      </c>
      <c r="I71" s="13" t="s">
        <v>40</v>
      </c>
    </row>
    <row r="72" spans="1:9" ht="14.4" thickBot="1">
      <c r="A72" s="41" t="s">
        <v>5</v>
      </c>
      <c r="B72" s="37"/>
      <c r="C72" s="37"/>
      <c r="D72" s="37"/>
      <c r="E72" s="36"/>
      <c r="F72" s="38"/>
      <c r="G72" s="41"/>
      <c r="H72" s="36"/>
      <c r="I72" s="38"/>
    </row>
    <row r="73" spans="1:9" ht="16.8" thickBot="1">
      <c r="A73" s="43"/>
      <c r="B73" s="135" t="s">
        <v>45</v>
      </c>
      <c r="C73" s="135"/>
      <c r="D73" s="135"/>
      <c r="E73" s="135"/>
      <c r="F73" s="28" t="s">
        <v>50</v>
      </c>
      <c r="G73" s="53">
        <v>0</v>
      </c>
      <c r="H73" s="29" t="s">
        <v>58</v>
      </c>
      <c r="I73" s="40" t="s">
        <v>46</v>
      </c>
    </row>
    <row r="74" spans="1:9">
      <c r="F74" s="5"/>
      <c r="G74" s="4"/>
      <c r="H74" s="4"/>
    </row>
    <row r="75" spans="1:9">
      <c r="E75" s="1" t="s">
        <v>8</v>
      </c>
    </row>
    <row r="76" spans="1:9" ht="30">
      <c r="E76" s="27" t="s">
        <v>53</v>
      </c>
      <c r="F76" s="54">
        <v>0.30499999999999999</v>
      </c>
      <c r="G76" s="14" t="s">
        <v>59</v>
      </c>
      <c r="H76" s="2"/>
    </row>
    <row r="77" spans="1:9">
      <c r="A77" s="2"/>
      <c r="B77" s="2"/>
      <c r="C77" s="2"/>
      <c r="D77" s="2"/>
    </row>
  </sheetData>
  <mergeCells count="45">
    <mergeCell ref="B43:E43"/>
    <mergeCell ref="B73:E73"/>
    <mergeCell ref="A62:I62"/>
    <mergeCell ref="B65:E65"/>
    <mergeCell ref="B67:E67"/>
    <mergeCell ref="B69:E69"/>
    <mergeCell ref="C70:E70"/>
    <mergeCell ref="C71:E71"/>
    <mergeCell ref="C11:E11"/>
    <mergeCell ref="C12:E12"/>
    <mergeCell ref="B14:G14"/>
    <mergeCell ref="B19:E19"/>
    <mergeCell ref="E21:G21"/>
    <mergeCell ref="C22:G22"/>
    <mergeCell ref="B52:G52"/>
    <mergeCell ref="C55:E55"/>
    <mergeCell ref="C53:E53"/>
    <mergeCell ref="C54:E54"/>
    <mergeCell ref="C50:E50"/>
    <mergeCell ref="C45:E45"/>
    <mergeCell ref="C37:E37"/>
    <mergeCell ref="C38:E38"/>
    <mergeCell ref="C23:E23"/>
    <mergeCell ref="C24:E24"/>
    <mergeCell ref="C27:E27"/>
    <mergeCell ref="C25:E25"/>
    <mergeCell ref="C26:E26"/>
    <mergeCell ref="C32:E32"/>
    <mergeCell ref="C33:E33"/>
    <mergeCell ref="A3:I3"/>
    <mergeCell ref="B6:E6"/>
    <mergeCell ref="B8:E8"/>
    <mergeCell ref="C49:E49"/>
    <mergeCell ref="C39:E39"/>
    <mergeCell ref="C44:E44"/>
    <mergeCell ref="C15:E15"/>
    <mergeCell ref="C16:E16"/>
    <mergeCell ref="C17:E17"/>
    <mergeCell ref="C40:E40"/>
    <mergeCell ref="B47:G47"/>
    <mergeCell ref="C48:E48"/>
    <mergeCell ref="C9:E9"/>
    <mergeCell ref="C10:E10"/>
    <mergeCell ref="B30:E30"/>
    <mergeCell ref="C31:E31"/>
  </mergeCells>
  <phoneticPr fontId="2"/>
  <pageMargins left="0.70866141732283472" right="0.70866141732283472" top="0.74803149606299213" bottom="0.74803149606299213" header="0.31496062992125984" footer="0.31496062992125984"/>
  <pageSetup paperSize="9" scale="72"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90" zoomScaleNormal="80" zoomScaleSheetLayoutView="90" workbookViewId="0">
      <selection activeCell="C2" sqref="C2"/>
    </sheetView>
  </sheetViews>
  <sheetFormatPr defaultColWidth="9" defaultRowHeight="13.8"/>
  <cols>
    <col min="1" max="1" width="3.69921875" customWidth="1"/>
    <col min="2" max="2" width="36.296875" customWidth="1"/>
    <col min="3" max="3" width="49.19921875" customWidth="1"/>
  </cols>
  <sheetData>
    <row r="1" spans="1:3" ht="18" customHeight="1">
      <c r="C1" s="49" t="str">
        <f>'MPS(input)'!K1</f>
        <v>Monitoring Spreadsheet: JCM_TH_TVER-06-01_ver01.0</v>
      </c>
    </row>
    <row r="2" spans="1:3" ht="18" customHeight="1">
      <c r="C2" s="49" t="str">
        <f>'MPS(input)'!K2</f>
        <v>Reference Number:</v>
      </c>
    </row>
    <row r="3" spans="1:3" ht="24.75" customHeight="1">
      <c r="A3" s="146" t="s">
        <v>54</v>
      </c>
      <c r="B3" s="146"/>
      <c r="C3" s="146"/>
    </row>
    <row r="5" spans="1:3" ht="21" customHeight="1">
      <c r="B5" s="48" t="s">
        <v>55</v>
      </c>
      <c r="C5" s="48" t="s">
        <v>56</v>
      </c>
    </row>
    <row r="6" spans="1:3" ht="54.75" customHeight="1">
      <c r="B6" s="47"/>
      <c r="C6" s="47"/>
    </row>
    <row r="7" spans="1:3" ht="54.75" customHeight="1">
      <c r="B7" s="47"/>
      <c r="C7" s="47"/>
    </row>
    <row r="8" spans="1:3" ht="54.75" customHeight="1">
      <c r="B8" s="47"/>
      <c r="C8" s="47"/>
    </row>
    <row r="9" spans="1:3" ht="54.75" customHeight="1">
      <c r="B9" s="47"/>
      <c r="C9" s="47"/>
    </row>
    <row r="10" spans="1:3" ht="54.75" customHeight="1">
      <c r="B10" s="47"/>
      <c r="C10" s="47"/>
    </row>
    <row r="11" spans="1:3" ht="54.75" customHeight="1">
      <c r="B11" s="47"/>
      <c r="C11" s="47"/>
    </row>
    <row r="12" spans="1:3" ht="54.75" customHeight="1">
      <c r="B12" s="47"/>
      <c r="C12" s="47"/>
    </row>
  </sheetData>
  <sheetProtection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5F1CA-D6FE-44A5-8D87-E76FD8BAC027}">
  <sheetPr>
    <tabColor theme="9" tint="-0.249977111117893"/>
    <pageSetUpPr fitToPage="1"/>
  </sheetPr>
  <dimension ref="A1:K57"/>
  <sheetViews>
    <sheetView showGridLines="0" view="pageBreakPreview" zoomScaleNormal="60" zoomScaleSheetLayoutView="100" workbookViewId="0">
      <selection activeCell="A3" sqref="A3"/>
    </sheetView>
  </sheetViews>
  <sheetFormatPr defaultColWidth="9" defaultRowHeight="13.8"/>
  <cols>
    <col min="1" max="1" width="2.69921875" style="1" customWidth="1"/>
    <col min="2" max="2" width="12.796875" style="1" customWidth="1"/>
    <col min="3" max="3" width="12.296875" style="1" customWidth="1"/>
    <col min="4" max="4" width="28.19921875" style="1" customWidth="1"/>
    <col min="5" max="5" width="12.59765625" style="1" bestFit="1" customWidth="1"/>
    <col min="6" max="6" width="11.796875" style="1" customWidth="1"/>
    <col min="7" max="7" width="11.69921875" style="1" customWidth="1"/>
    <col min="8" max="8" width="36.296875" style="1" customWidth="1"/>
    <col min="9" max="9" width="63.19921875" style="1" customWidth="1"/>
    <col min="10" max="10" width="12.69921875" style="1" customWidth="1"/>
    <col min="11" max="11" width="11.69921875" style="1" customWidth="1"/>
    <col min="12" max="16384" width="9" style="1"/>
  </cols>
  <sheetData>
    <row r="1" spans="1:11" ht="18" customHeight="1">
      <c r="K1" s="9" t="s">
        <v>227</v>
      </c>
    </row>
    <row r="2" spans="1:11" ht="18" customHeight="1">
      <c r="K2" s="9" t="s">
        <v>57</v>
      </c>
    </row>
    <row r="3" spans="1:11" ht="27.75" customHeight="1">
      <c r="A3" s="18" t="s">
        <v>278</v>
      </c>
      <c r="B3" s="10"/>
      <c r="C3" s="10"/>
      <c r="D3" s="10"/>
      <c r="E3" s="10"/>
      <c r="F3" s="10"/>
      <c r="G3" s="10"/>
      <c r="H3" s="10"/>
      <c r="I3" s="10"/>
      <c r="J3" s="10"/>
      <c r="K3" s="11"/>
    </row>
    <row r="5" spans="1:11" ht="15" customHeight="1">
      <c r="A5" s="3" t="s">
        <v>78</v>
      </c>
      <c r="B5" s="3"/>
    </row>
    <row r="6" spans="1:11" ht="15" customHeight="1">
      <c r="A6" s="3"/>
      <c r="B6" s="20" t="s">
        <v>10</v>
      </c>
      <c r="C6" s="20" t="s">
        <v>11</v>
      </c>
      <c r="D6" s="20" t="s">
        <v>12</v>
      </c>
      <c r="E6" s="20" t="s">
        <v>13</v>
      </c>
      <c r="F6" s="20" t="s">
        <v>14</v>
      </c>
      <c r="G6" s="20" t="s">
        <v>15</v>
      </c>
      <c r="H6" s="20" t="s">
        <v>16</v>
      </c>
      <c r="I6" s="20" t="s">
        <v>17</v>
      </c>
      <c r="J6" s="20" t="s">
        <v>18</v>
      </c>
      <c r="K6" s="20" t="s">
        <v>19</v>
      </c>
    </row>
    <row r="7" spans="1:11" s="6" customFormat="1" ht="34.5" customHeight="1">
      <c r="B7" s="20" t="s">
        <v>20</v>
      </c>
      <c r="C7" s="20" t="s">
        <v>21</v>
      </c>
      <c r="D7" s="20" t="s">
        <v>22</v>
      </c>
      <c r="E7" s="20" t="s">
        <v>23</v>
      </c>
      <c r="F7" s="20" t="s">
        <v>1</v>
      </c>
      <c r="G7" s="20" t="s">
        <v>25</v>
      </c>
      <c r="H7" s="20" t="s">
        <v>26</v>
      </c>
      <c r="I7" s="20" t="s">
        <v>27</v>
      </c>
      <c r="J7" s="20" t="s">
        <v>28</v>
      </c>
      <c r="K7" s="20" t="s">
        <v>29</v>
      </c>
    </row>
    <row r="8" spans="1:11" s="6" customFormat="1" ht="34.5" customHeight="1">
      <c r="B8" s="20"/>
      <c r="C8" s="20"/>
      <c r="D8" s="20"/>
      <c r="E8" s="20"/>
      <c r="F8" s="20"/>
      <c r="G8" s="20"/>
      <c r="H8" s="20"/>
      <c r="I8" s="20"/>
      <c r="J8" s="20"/>
      <c r="K8" s="20"/>
    </row>
    <row r="9" spans="1:11" ht="80.400000000000006" customHeight="1">
      <c r="B9" s="21" t="s">
        <v>35</v>
      </c>
      <c r="C9" s="114" t="s">
        <v>201</v>
      </c>
      <c r="D9" s="23" t="s">
        <v>160</v>
      </c>
      <c r="E9" s="32" t="e">
        <f>'MRS(calc_process)'!G23</f>
        <v>#DIV/0!</v>
      </c>
      <c r="F9" s="22" t="s">
        <v>105</v>
      </c>
      <c r="G9" s="76" t="s">
        <v>164</v>
      </c>
      <c r="H9" s="76" t="s">
        <v>161</v>
      </c>
      <c r="I9" s="77" t="s">
        <v>162</v>
      </c>
      <c r="J9" s="76" t="s">
        <v>163</v>
      </c>
      <c r="K9" s="76" t="s">
        <v>50</v>
      </c>
    </row>
    <row r="10" spans="1:11" ht="81" customHeight="1">
      <c r="B10" s="67" t="s">
        <v>74</v>
      </c>
      <c r="C10" s="22" t="s">
        <v>165</v>
      </c>
      <c r="D10" s="23" t="s">
        <v>166</v>
      </c>
      <c r="E10" s="32" t="e">
        <f>AVERAGE('MRS(input_separate) '!C6:C18)</f>
        <v>#DIV/0!</v>
      </c>
      <c r="F10" s="90" t="s">
        <v>167</v>
      </c>
      <c r="G10" s="76" t="s">
        <v>33</v>
      </c>
      <c r="H10" s="91" t="s">
        <v>168</v>
      </c>
      <c r="I10" s="77" t="s">
        <v>169</v>
      </c>
      <c r="J10" s="76" t="s">
        <v>163</v>
      </c>
      <c r="K10" s="76" t="s">
        <v>50</v>
      </c>
    </row>
    <row r="11" spans="1:11" ht="84.6" customHeight="1">
      <c r="B11" s="73" t="s">
        <v>79</v>
      </c>
      <c r="C11" s="92" t="s">
        <v>170</v>
      </c>
      <c r="D11" s="74" t="s">
        <v>171</v>
      </c>
      <c r="E11" s="75" t="e">
        <f>AVERAGE('MRS(input_separate) '!D6:D18)</f>
        <v>#DIV/0!</v>
      </c>
      <c r="F11" s="90" t="s">
        <v>152</v>
      </c>
      <c r="G11" s="76" t="s">
        <v>33</v>
      </c>
      <c r="H11" s="78" t="s">
        <v>172</v>
      </c>
      <c r="I11" s="115" t="s">
        <v>173</v>
      </c>
      <c r="J11" s="78" t="s">
        <v>163</v>
      </c>
      <c r="K11" s="78" t="s">
        <v>50</v>
      </c>
    </row>
    <row r="12" spans="1:11" ht="84.6" customHeight="1">
      <c r="B12" s="73" t="s">
        <v>95</v>
      </c>
      <c r="C12" s="92" t="s">
        <v>174</v>
      </c>
      <c r="D12" s="74" t="s">
        <v>176</v>
      </c>
      <c r="E12" s="75" t="e">
        <f>AVERAGE('MRS(input_separate) '!E6:E18)</f>
        <v>#DIV/0!</v>
      </c>
      <c r="F12" s="90" t="s">
        <v>175</v>
      </c>
      <c r="G12" s="76" t="s">
        <v>33</v>
      </c>
      <c r="H12" s="91" t="s">
        <v>177</v>
      </c>
      <c r="I12" s="115" t="s">
        <v>178</v>
      </c>
      <c r="J12" s="78" t="s">
        <v>163</v>
      </c>
      <c r="K12" s="78" t="s">
        <v>50</v>
      </c>
    </row>
    <row r="13" spans="1:11" ht="42" customHeight="1">
      <c r="B13" s="66"/>
      <c r="D13" s="65"/>
      <c r="E13" s="94"/>
      <c r="F13" s="94"/>
      <c r="G13" s="94"/>
      <c r="H13" s="93"/>
    </row>
    <row r="14" spans="1:11" ht="42" customHeight="1">
      <c r="B14" s="66"/>
      <c r="D14" s="65"/>
      <c r="E14" s="94"/>
      <c r="F14" s="94"/>
      <c r="G14" s="94"/>
      <c r="H14" s="93"/>
    </row>
    <row r="15" spans="1:11" ht="42" customHeight="1">
      <c r="B15" s="66"/>
      <c r="D15" s="65"/>
      <c r="E15" s="94"/>
      <c r="F15" s="94"/>
      <c r="G15" s="94"/>
      <c r="H15" s="94"/>
    </row>
    <row r="16" spans="1:11" ht="42" customHeight="1">
      <c r="B16" s="66"/>
      <c r="D16" s="65"/>
      <c r="E16" s="94"/>
      <c r="F16" s="94"/>
      <c r="G16" s="94"/>
      <c r="H16" s="93"/>
      <c r="I16" s="95"/>
    </row>
    <row r="17" spans="1:11" ht="15" customHeight="1">
      <c r="A17" s="3" t="s">
        <v>179</v>
      </c>
      <c r="B17" s="3"/>
    </row>
    <row r="18" spans="1:11" ht="15" customHeight="1">
      <c r="A18" s="3"/>
      <c r="B18" s="20" t="s">
        <v>10</v>
      </c>
      <c r="C18" s="20" t="s">
        <v>11</v>
      </c>
      <c r="D18" s="20" t="s">
        <v>12</v>
      </c>
      <c r="E18" s="20" t="s">
        <v>13</v>
      </c>
      <c r="F18" s="20" t="s">
        <v>14</v>
      </c>
      <c r="G18" s="20" t="s">
        <v>15</v>
      </c>
      <c r="H18" s="20" t="s">
        <v>16</v>
      </c>
      <c r="I18" s="20" t="s">
        <v>17</v>
      </c>
      <c r="J18" s="20" t="s">
        <v>18</v>
      </c>
      <c r="K18" s="20" t="s">
        <v>19</v>
      </c>
    </row>
    <row r="19" spans="1:11" s="6" customFormat="1" ht="34.5" customHeight="1">
      <c r="B19" s="20" t="s">
        <v>20</v>
      </c>
      <c r="C19" s="20" t="s">
        <v>21</v>
      </c>
      <c r="D19" s="20" t="s">
        <v>22</v>
      </c>
      <c r="E19" s="20" t="s">
        <v>23</v>
      </c>
      <c r="F19" s="20" t="s">
        <v>1</v>
      </c>
      <c r="G19" s="20" t="s">
        <v>25</v>
      </c>
      <c r="H19" s="20" t="s">
        <v>26</v>
      </c>
      <c r="I19" s="20" t="s">
        <v>27</v>
      </c>
      <c r="J19" s="20" t="s">
        <v>28</v>
      </c>
      <c r="K19" s="20" t="s">
        <v>29</v>
      </c>
    </row>
    <row r="20" spans="1:11" s="6" customFormat="1" ht="34.5" customHeight="1">
      <c r="B20" s="20"/>
      <c r="C20" s="20"/>
      <c r="D20" s="20"/>
      <c r="E20" s="20"/>
      <c r="F20" s="20"/>
      <c r="G20" s="20"/>
      <c r="H20" s="20"/>
      <c r="I20" s="20"/>
      <c r="J20" s="20"/>
      <c r="K20" s="20"/>
    </row>
    <row r="21" spans="1:11" ht="67.8" customHeight="1">
      <c r="B21" s="21" t="s">
        <v>35</v>
      </c>
      <c r="C21" s="22" t="s">
        <v>97</v>
      </c>
      <c r="D21" s="23" t="s">
        <v>180</v>
      </c>
      <c r="E21" s="32" t="e">
        <f>AVERAGE('MRS(input_separate) '!F6:F18)</f>
        <v>#DIV/0!</v>
      </c>
      <c r="F21" s="22" t="s">
        <v>77</v>
      </c>
      <c r="G21" s="76" t="s">
        <v>80</v>
      </c>
      <c r="H21" s="76" t="s">
        <v>181</v>
      </c>
      <c r="I21" s="116" t="s">
        <v>182</v>
      </c>
      <c r="J21" s="76" t="s">
        <v>163</v>
      </c>
      <c r="K21" s="76" t="s">
        <v>50</v>
      </c>
    </row>
    <row r="22" spans="1:11" ht="108.6" customHeight="1">
      <c r="B22" s="67" t="s">
        <v>95</v>
      </c>
      <c r="C22" s="22" t="s">
        <v>93</v>
      </c>
      <c r="D22" s="23" t="s">
        <v>275</v>
      </c>
      <c r="E22" s="32" t="e">
        <f>AVERAGE('MRS(input_separate) '!G6:G18)</f>
        <v>#DIV/0!</v>
      </c>
      <c r="F22" s="21" t="s">
        <v>94</v>
      </c>
      <c r="G22" s="76" t="s">
        <v>82</v>
      </c>
      <c r="H22" s="118" t="s">
        <v>261</v>
      </c>
      <c r="I22" s="77" t="s">
        <v>262</v>
      </c>
      <c r="J22" s="76" t="s">
        <v>263</v>
      </c>
      <c r="K22" s="76" t="s">
        <v>50</v>
      </c>
    </row>
    <row r="23" spans="1:11" ht="96.6" customHeight="1">
      <c r="B23" s="21" t="s">
        <v>74</v>
      </c>
      <c r="C23" s="22" t="s">
        <v>183</v>
      </c>
      <c r="D23" s="23" t="s">
        <v>212</v>
      </c>
      <c r="E23" s="32" t="e">
        <f>AVERAGE('MRS(input_separate) '!H6:H18)</f>
        <v>#DIV/0!</v>
      </c>
      <c r="F23" s="22" t="s">
        <v>83</v>
      </c>
      <c r="G23" s="76" t="s">
        <v>80</v>
      </c>
      <c r="H23" s="76" t="s">
        <v>184</v>
      </c>
      <c r="I23" s="117" t="s">
        <v>185</v>
      </c>
      <c r="J23" s="76" t="s">
        <v>50</v>
      </c>
      <c r="K23" s="76" t="s">
        <v>50</v>
      </c>
    </row>
    <row r="24" spans="1:11" ht="42" customHeight="1">
      <c r="B24" s="66"/>
      <c r="D24" s="65"/>
      <c r="E24" s="65"/>
      <c r="F24" s="65"/>
      <c r="G24" s="65"/>
      <c r="H24" s="93"/>
    </row>
    <row r="25" spans="1:11" ht="42" customHeight="1">
      <c r="B25" s="66"/>
      <c r="D25" s="65"/>
      <c r="E25" s="65"/>
      <c r="F25" s="65"/>
      <c r="G25" s="65"/>
      <c r="H25" s="65"/>
    </row>
    <row r="26" spans="1:11" ht="42" customHeight="1">
      <c r="B26" s="66"/>
      <c r="D26" s="65"/>
      <c r="E26" s="65"/>
      <c r="F26" s="65"/>
      <c r="G26" s="65"/>
      <c r="H26" s="93"/>
    </row>
    <row r="27" spans="1:11" ht="15" customHeight="1">
      <c r="A27" s="3" t="s">
        <v>186</v>
      </c>
      <c r="B27" s="3"/>
    </row>
    <row r="28" spans="1:11" ht="15" customHeight="1">
      <c r="A28" s="3"/>
      <c r="B28" s="20" t="s">
        <v>10</v>
      </c>
      <c r="C28" s="20" t="s">
        <v>11</v>
      </c>
      <c r="D28" s="20" t="s">
        <v>12</v>
      </c>
      <c r="E28" s="20" t="s">
        <v>13</v>
      </c>
      <c r="F28" s="20" t="s">
        <v>14</v>
      </c>
      <c r="G28" s="20" t="s">
        <v>15</v>
      </c>
      <c r="H28" s="20" t="s">
        <v>16</v>
      </c>
      <c r="I28" s="20" t="s">
        <v>17</v>
      </c>
      <c r="J28" s="20" t="s">
        <v>18</v>
      </c>
      <c r="K28" s="20" t="s">
        <v>19</v>
      </c>
    </row>
    <row r="29" spans="1:11" s="6" customFormat="1" ht="34.5" customHeight="1">
      <c r="B29" s="20" t="s">
        <v>20</v>
      </c>
      <c r="C29" s="20" t="s">
        <v>21</v>
      </c>
      <c r="D29" s="20" t="s">
        <v>22</v>
      </c>
      <c r="E29" s="20" t="s">
        <v>23</v>
      </c>
      <c r="F29" s="20" t="s">
        <v>1</v>
      </c>
      <c r="G29" s="20" t="s">
        <v>25</v>
      </c>
      <c r="H29" s="20" t="s">
        <v>26</v>
      </c>
      <c r="I29" s="20" t="s">
        <v>27</v>
      </c>
      <c r="J29" s="20" t="s">
        <v>28</v>
      </c>
      <c r="K29" s="20" t="s">
        <v>29</v>
      </c>
    </row>
    <row r="30" spans="1:11" s="6" customFormat="1" ht="34.5" customHeight="1">
      <c r="B30" s="20"/>
      <c r="C30" s="20"/>
      <c r="D30" s="20"/>
      <c r="E30" s="20"/>
      <c r="F30" s="20"/>
      <c r="G30" s="20"/>
      <c r="H30" s="20"/>
      <c r="I30" s="20"/>
      <c r="J30" s="20"/>
      <c r="K30" s="20"/>
    </row>
    <row r="31" spans="1:11" ht="67.8" customHeight="1">
      <c r="B31" s="21" t="s">
        <v>35</v>
      </c>
      <c r="C31" s="22" t="s">
        <v>187</v>
      </c>
      <c r="D31" s="23" t="s">
        <v>188</v>
      </c>
      <c r="E31" s="32" t="e">
        <f>AVERAGE('MRS(input_separate) '!I6:I18)</f>
        <v>#DIV/0!</v>
      </c>
      <c r="F31" s="22" t="s">
        <v>189</v>
      </c>
      <c r="G31" s="76" t="s">
        <v>96</v>
      </c>
      <c r="H31" s="76" t="s">
        <v>190</v>
      </c>
      <c r="I31" s="116" t="s">
        <v>191</v>
      </c>
      <c r="J31" s="76" t="s">
        <v>192</v>
      </c>
      <c r="K31" s="76" t="s">
        <v>50</v>
      </c>
    </row>
    <row r="32" spans="1:11" ht="108.6" customHeight="1">
      <c r="B32" s="67" t="s">
        <v>74</v>
      </c>
      <c r="C32" s="22" t="s">
        <v>194</v>
      </c>
      <c r="D32" s="23" t="s">
        <v>141</v>
      </c>
      <c r="E32" s="32" t="e">
        <f>AVERAGE('MRS(input_separate) '!J6:J18)</f>
        <v>#DIV/0!</v>
      </c>
      <c r="F32" s="21" t="s">
        <v>193</v>
      </c>
      <c r="G32" s="76" t="s">
        <v>200</v>
      </c>
      <c r="H32" s="118" t="s">
        <v>195</v>
      </c>
      <c r="I32" s="77" t="s">
        <v>196</v>
      </c>
      <c r="J32" s="76" t="s">
        <v>163</v>
      </c>
      <c r="K32" s="76" t="s">
        <v>50</v>
      </c>
    </row>
    <row r="33" spans="1:11" ht="96.6" customHeight="1">
      <c r="B33" s="21" t="s">
        <v>74</v>
      </c>
      <c r="C33" s="22" t="s">
        <v>197</v>
      </c>
      <c r="D33" s="23" t="s">
        <v>136</v>
      </c>
      <c r="E33" s="32" t="e">
        <f>AVERAGE('MRS(input_separate) '!K6:K18)</f>
        <v>#DIV/0!</v>
      </c>
      <c r="F33" s="21" t="s">
        <v>94</v>
      </c>
      <c r="G33" s="76" t="s">
        <v>80</v>
      </c>
      <c r="H33" s="76" t="s">
        <v>198</v>
      </c>
      <c r="I33" s="119" t="s">
        <v>199</v>
      </c>
      <c r="J33" s="76" t="s">
        <v>50</v>
      </c>
      <c r="K33" s="76" t="s">
        <v>50</v>
      </c>
    </row>
    <row r="34" spans="1:11" ht="42" customHeight="1">
      <c r="B34" s="66"/>
      <c r="D34" s="65"/>
      <c r="E34" s="65"/>
      <c r="F34" s="65"/>
      <c r="G34" s="65"/>
      <c r="H34" s="93"/>
    </row>
    <row r="35" spans="1:11" ht="42" customHeight="1">
      <c r="B35" s="66"/>
      <c r="D35" s="65"/>
      <c r="E35" s="65"/>
      <c r="F35" s="65"/>
      <c r="G35" s="65"/>
      <c r="H35" s="65"/>
    </row>
    <row r="36" spans="1:11" ht="42" customHeight="1">
      <c r="B36" s="66"/>
      <c r="D36" s="65"/>
      <c r="E36" s="65"/>
      <c r="F36" s="65"/>
      <c r="G36" s="65"/>
      <c r="H36" s="93"/>
    </row>
    <row r="37" spans="1:11" ht="18.75" customHeight="1">
      <c r="A37" s="3" t="s">
        <v>76</v>
      </c>
      <c r="B37" s="3"/>
    </row>
    <row r="38" spans="1:11" ht="16.8" thickBot="1">
      <c r="B38" s="131" t="s">
        <v>47</v>
      </c>
      <c r="C38" s="131"/>
      <c r="D38" s="24" t="s">
        <v>1</v>
      </c>
    </row>
    <row r="39" spans="1:11" ht="16.8" thickBot="1">
      <c r="B39" s="132" t="e">
        <f>ROUNDDOWN('MRS(calc_process)'!G6, 0)</f>
        <v>#DIV/0!</v>
      </c>
      <c r="C39" s="133"/>
      <c r="D39" s="50" t="s">
        <v>58</v>
      </c>
    </row>
    <row r="40" spans="1:11" ht="20.25" customHeight="1">
      <c r="F40" s="7"/>
      <c r="G40" s="7"/>
    </row>
    <row r="41" spans="1:11" ht="14.25" customHeight="1">
      <c r="A41" s="3" t="s">
        <v>9</v>
      </c>
    </row>
    <row r="42" spans="1:11" ht="14.25" customHeight="1">
      <c r="B42" s="12" t="s">
        <v>31</v>
      </c>
      <c r="C42" s="130" t="s">
        <v>81</v>
      </c>
      <c r="D42" s="130"/>
      <c r="E42" s="130"/>
      <c r="F42" s="130"/>
      <c r="G42" s="130"/>
      <c r="H42" s="130"/>
      <c r="I42" s="130"/>
      <c r="J42" s="8"/>
    </row>
    <row r="43" spans="1:11" ht="14.25" customHeight="1">
      <c r="B43" s="12" t="s">
        <v>30</v>
      </c>
      <c r="C43" s="130" t="s">
        <v>32</v>
      </c>
      <c r="D43" s="130"/>
      <c r="E43" s="130"/>
      <c r="F43" s="130"/>
      <c r="G43" s="130"/>
      <c r="H43" s="130"/>
      <c r="I43" s="130"/>
      <c r="J43" s="8"/>
    </row>
    <row r="44" spans="1:11" ht="14.25" customHeight="1">
      <c r="B44" s="12" t="s">
        <v>33</v>
      </c>
      <c r="C44" s="130" t="s">
        <v>34</v>
      </c>
      <c r="D44" s="130"/>
      <c r="E44" s="130"/>
      <c r="F44" s="130"/>
      <c r="G44" s="130"/>
      <c r="H44" s="130"/>
      <c r="I44" s="130"/>
      <c r="J44" s="8"/>
    </row>
    <row r="45" spans="1:11">
      <c r="B45" s="1" t="s">
        <v>279</v>
      </c>
    </row>
    <row r="52" spans="2:5" ht="22.8">
      <c r="B52" s="55"/>
      <c r="C52" s="55"/>
      <c r="D52" s="55"/>
      <c r="E52" s="55"/>
    </row>
    <row r="53" spans="2:5" ht="76.05" customHeight="1">
      <c r="B53" s="56" t="s">
        <v>60</v>
      </c>
      <c r="C53" s="62" t="s">
        <v>61</v>
      </c>
      <c r="D53" s="56" t="s">
        <v>62</v>
      </c>
      <c r="E53" s="56" t="s">
        <v>63</v>
      </c>
    </row>
    <row r="54" spans="2:5" ht="58.95" customHeight="1">
      <c r="B54" s="56" t="s">
        <v>64</v>
      </c>
      <c r="C54" s="63" t="s">
        <v>65</v>
      </c>
      <c r="D54" s="57" t="s">
        <v>66</v>
      </c>
      <c r="E54" s="58" t="e">
        <f>IF(OR(E55="-",E56="-"),"-",E55-E56-E57)</f>
        <v>#REF!</v>
      </c>
    </row>
    <row r="55" spans="2:5" ht="58.95" customHeight="1">
      <c r="B55" s="59" t="s">
        <v>67</v>
      </c>
      <c r="C55" s="64" t="s">
        <v>68</v>
      </c>
      <c r="D55" s="60" t="s">
        <v>69</v>
      </c>
      <c r="E55" s="61" t="e">
        <f>[1]BE!H34</f>
        <v>#REF!</v>
      </c>
    </row>
    <row r="56" spans="2:5" ht="58.95" customHeight="1">
      <c r="B56" s="59" t="s">
        <v>70</v>
      </c>
      <c r="C56" s="64" t="s">
        <v>71</v>
      </c>
      <c r="D56" s="60" t="s">
        <v>69</v>
      </c>
      <c r="E56" s="61" t="e">
        <f>[1]PE!H34</f>
        <v>#REF!</v>
      </c>
    </row>
    <row r="57" spans="2:5" ht="58.95" customHeight="1">
      <c r="B57" s="59" t="s">
        <v>72</v>
      </c>
      <c r="C57" s="64" t="s">
        <v>73</v>
      </c>
      <c r="D57" s="60" t="s">
        <v>69</v>
      </c>
      <c r="E57" s="61" t="e">
        <f>IF([1]LE!H35="","-",[1]LE!H35)</f>
        <v>#REF!</v>
      </c>
    </row>
  </sheetData>
  <sheetProtection formatCells="0" formatRows="0"/>
  <mergeCells count="5">
    <mergeCell ref="B38:C38"/>
    <mergeCell ref="B39:C39"/>
    <mergeCell ref="C42:I42"/>
    <mergeCell ref="C43:I43"/>
    <mergeCell ref="C44:I44"/>
  </mergeCells>
  <pageMargins left="0.70866141732283472" right="0.70866141732283472" top="0.74803149606299213" bottom="0.74803149606299213" header="0.31496062992125984" footer="0.31496062992125984"/>
  <pageSetup paperSize="9" scale="26" orientation="landscape" r:id="rId1"/>
  <colBreaks count="1" manualBreakCount="1">
    <brk id="1" max="44"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BBEC1-B14C-40B3-BE21-3BCE2F72A605}">
  <sheetPr>
    <tabColor theme="9" tint="-0.249977111117893"/>
  </sheetPr>
  <dimension ref="A1:M18"/>
  <sheetViews>
    <sheetView tabSelected="1" view="pageBreakPreview" zoomScale="83" zoomScaleNormal="100" zoomScaleSheetLayoutView="80" workbookViewId="0">
      <selection activeCell="A18" sqref="A18:XFD18"/>
    </sheetView>
  </sheetViews>
  <sheetFormatPr defaultColWidth="9" defaultRowHeight="13.8"/>
  <cols>
    <col min="1" max="1" width="20.796875" style="17" customWidth="1"/>
    <col min="2" max="2" width="47.19921875" style="17" customWidth="1"/>
    <col min="3" max="11" width="50.296875" style="17" customWidth="1"/>
    <col min="12" max="16384" width="9" style="17"/>
  </cols>
  <sheetData>
    <row r="1" spans="1:11" ht="15" customHeight="1">
      <c r="B1" s="19"/>
      <c r="C1" s="19"/>
      <c r="D1" s="19"/>
      <c r="E1" s="19"/>
      <c r="F1" s="19"/>
      <c r="G1" s="19"/>
      <c r="H1" s="19"/>
      <c r="I1" s="19"/>
      <c r="J1" s="19"/>
      <c r="K1" s="19" t="str">
        <f>'MRS(input) '!K1</f>
        <v>Monitoring Spreadsheet: JCM_TH_TVER-06-01_ver01.0</v>
      </c>
    </row>
    <row r="2" spans="1:11" ht="15" customHeight="1">
      <c r="B2" s="19"/>
      <c r="C2" s="19"/>
      <c r="D2" s="19"/>
      <c r="E2" s="19"/>
      <c r="F2" s="19"/>
      <c r="G2" s="19"/>
      <c r="H2" s="19"/>
      <c r="I2" s="19"/>
      <c r="J2" s="19"/>
      <c r="K2" s="19" t="str">
        <f>'MRS(input) '!K2</f>
        <v>Reference Number:</v>
      </c>
    </row>
    <row r="3" spans="1:11" ht="16.2">
      <c r="A3" s="15" t="s">
        <v>86</v>
      </c>
      <c r="B3" s="16" t="s">
        <v>202</v>
      </c>
      <c r="C3" s="16" t="s">
        <v>204</v>
      </c>
      <c r="D3" s="16" t="s">
        <v>206</v>
      </c>
      <c r="E3" s="16" t="s">
        <v>208</v>
      </c>
      <c r="F3" s="16" t="s">
        <v>100</v>
      </c>
      <c r="G3" s="16" t="s">
        <v>102</v>
      </c>
      <c r="H3" s="16" t="s">
        <v>211</v>
      </c>
      <c r="I3" s="16" t="s">
        <v>214</v>
      </c>
      <c r="J3" s="16" t="s">
        <v>216</v>
      </c>
      <c r="K3" s="16" t="s">
        <v>218</v>
      </c>
    </row>
    <row r="4" spans="1:11" ht="44.4" customHeight="1">
      <c r="A4" s="15" t="s">
        <v>87</v>
      </c>
      <c r="B4" s="16" t="s">
        <v>203</v>
      </c>
      <c r="C4" s="16" t="s">
        <v>205</v>
      </c>
      <c r="D4" s="16" t="s">
        <v>207</v>
      </c>
      <c r="E4" s="16" t="s">
        <v>209</v>
      </c>
      <c r="F4" s="16" t="s">
        <v>210</v>
      </c>
      <c r="G4" s="16" t="s">
        <v>275</v>
      </c>
      <c r="H4" s="16" t="s">
        <v>213</v>
      </c>
      <c r="I4" s="16" t="s">
        <v>215</v>
      </c>
      <c r="J4" s="16" t="s">
        <v>99</v>
      </c>
      <c r="K4" s="16" t="s">
        <v>136</v>
      </c>
    </row>
    <row r="5" spans="1:11" ht="16.2">
      <c r="A5" s="15"/>
      <c r="B5" s="15" t="s">
        <v>105</v>
      </c>
      <c r="C5" s="15" t="s">
        <v>167</v>
      </c>
      <c r="D5" s="15" t="s">
        <v>152</v>
      </c>
      <c r="E5" s="15" t="s">
        <v>175</v>
      </c>
      <c r="F5" s="15" t="s">
        <v>77</v>
      </c>
      <c r="G5" s="96" t="s">
        <v>94</v>
      </c>
      <c r="H5" s="15" t="s">
        <v>98</v>
      </c>
      <c r="I5" s="15" t="s">
        <v>189</v>
      </c>
      <c r="J5" s="96" t="s">
        <v>217</v>
      </c>
      <c r="K5" s="96" t="s">
        <v>94</v>
      </c>
    </row>
    <row r="6" spans="1:11">
      <c r="A6" s="25">
        <v>1</v>
      </c>
      <c r="B6" s="26"/>
      <c r="C6" s="26"/>
      <c r="D6" s="26"/>
      <c r="E6" s="26"/>
      <c r="F6" s="26"/>
      <c r="G6" s="26"/>
      <c r="H6" s="26"/>
      <c r="I6" s="26"/>
      <c r="J6" s="26"/>
      <c r="K6" s="26"/>
    </row>
    <row r="7" spans="1:11">
      <c r="A7" s="25">
        <v>2</v>
      </c>
      <c r="B7" s="26"/>
      <c r="C7" s="26"/>
      <c r="D7" s="26"/>
      <c r="E7" s="26"/>
      <c r="F7" s="26"/>
      <c r="G7" s="26"/>
      <c r="H7" s="26"/>
      <c r="I7" s="26"/>
      <c r="J7" s="26"/>
      <c r="K7" s="26"/>
    </row>
    <row r="8" spans="1:11">
      <c r="A8" s="25">
        <v>3</v>
      </c>
      <c r="B8" s="26"/>
      <c r="C8" s="26"/>
      <c r="D8" s="26"/>
      <c r="E8" s="26"/>
      <c r="F8" s="26"/>
      <c r="G8" s="26"/>
      <c r="H8" s="26"/>
      <c r="I8" s="26"/>
      <c r="J8" s="26"/>
      <c r="K8" s="26"/>
    </row>
    <row r="9" spans="1:11">
      <c r="A9" s="25">
        <v>4</v>
      </c>
      <c r="B9" s="26"/>
      <c r="C9" s="26"/>
      <c r="D9" s="26"/>
      <c r="E9" s="26"/>
      <c r="F9" s="26"/>
      <c r="G9" s="26"/>
      <c r="H9" s="26"/>
      <c r="I9" s="26"/>
      <c r="J9" s="26"/>
      <c r="K9" s="26"/>
    </row>
    <row r="10" spans="1:11">
      <c r="A10" s="25">
        <v>5</v>
      </c>
      <c r="B10" s="26"/>
      <c r="C10" s="26"/>
      <c r="D10" s="26"/>
      <c r="E10" s="26"/>
      <c r="F10" s="26"/>
      <c r="G10" s="26"/>
      <c r="H10" s="26"/>
      <c r="I10" s="26"/>
      <c r="J10" s="26"/>
      <c r="K10" s="26"/>
    </row>
    <row r="11" spans="1:11">
      <c r="A11" s="25">
        <v>6</v>
      </c>
      <c r="B11" s="26"/>
      <c r="C11" s="26"/>
      <c r="D11" s="26"/>
      <c r="E11" s="26"/>
      <c r="F11" s="26"/>
      <c r="G11" s="26"/>
      <c r="H11" s="26"/>
      <c r="I11" s="26"/>
      <c r="J11" s="26"/>
      <c r="K11" s="26"/>
    </row>
    <row r="12" spans="1:11">
      <c r="A12" s="25">
        <v>7</v>
      </c>
      <c r="B12" s="26"/>
      <c r="C12" s="26"/>
      <c r="D12" s="26"/>
      <c r="E12" s="26"/>
      <c r="F12" s="26"/>
      <c r="G12" s="26"/>
      <c r="H12" s="26"/>
      <c r="I12" s="26"/>
      <c r="J12" s="26"/>
      <c r="K12" s="26"/>
    </row>
    <row r="13" spans="1:11">
      <c r="A13" s="25">
        <v>8</v>
      </c>
      <c r="B13" s="26"/>
      <c r="C13" s="26"/>
      <c r="D13" s="26"/>
      <c r="E13" s="26"/>
      <c r="F13" s="26"/>
      <c r="G13" s="26"/>
      <c r="H13" s="26"/>
      <c r="I13" s="26"/>
      <c r="J13" s="26"/>
      <c r="K13" s="26"/>
    </row>
    <row r="14" spans="1:11">
      <c r="A14" s="25">
        <v>9</v>
      </c>
      <c r="B14" s="26"/>
      <c r="C14" s="26"/>
      <c r="D14" s="26"/>
      <c r="E14" s="26"/>
      <c r="F14" s="26"/>
      <c r="G14" s="26"/>
      <c r="H14" s="26"/>
      <c r="I14" s="26"/>
      <c r="J14" s="26"/>
      <c r="K14" s="26"/>
    </row>
    <row r="15" spans="1:11">
      <c r="A15" s="25">
        <v>10</v>
      </c>
      <c r="B15" s="26"/>
      <c r="C15" s="26"/>
      <c r="D15" s="26"/>
      <c r="E15" s="26"/>
      <c r="F15" s="26"/>
      <c r="G15" s="26"/>
      <c r="H15" s="26"/>
      <c r="I15" s="26"/>
      <c r="J15" s="26"/>
      <c r="K15" s="26"/>
    </row>
    <row r="16" spans="1:11">
      <c r="A16" s="25">
        <v>11</v>
      </c>
      <c r="B16" s="26"/>
      <c r="C16" s="26"/>
      <c r="D16" s="26"/>
      <c r="E16" s="26"/>
      <c r="F16" s="26"/>
      <c r="G16" s="26"/>
      <c r="H16" s="26"/>
      <c r="I16" s="26"/>
      <c r="J16" s="26"/>
      <c r="K16" s="26"/>
    </row>
    <row r="17" spans="1:13">
      <c r="A17" s="25">
        <v>12</v>
      </c>
      <c r="B17" s="26"/>
      <c r="C17" s="26"/>
      <c r="D17" s="26"/>
      <c r="E17" s="26"/>
      <c r="F17" s="26"/>
      <c r="G17" s="26"/>
      <c r="H17" s="26"/>
      <c r="I17" s="26"/>
      <c r="J17" s="26"/>
      <c r="K17" s="26"/>
    </row>
    <row r="18" spans="1:13">
      <c r="A18" s="147" t="s">
        <v>279</v>
      </c>
      <c r="B18" s="147"/>
      <c r="C18" s="147"/>
      <c r="D18" s="147"/>
      <c r="E18" s="147"/>
      <c r="F18" s="147"/>
      <c r="G18" s="147"/>
      <c r="H18" s="147"/>
      <c r="I18" s="147"/>
      <c r="J18" s="147"/>
      <c r="K18" s="147"/>
      <c r="L18" s="147"/>
      <c r="M18" s="147"/>
    </row>
  </sheetData>
  <sheetProtection formatCells="0" formatRows="0"/>
  <mergeCells count="1">
    <mergeCell ref="A18:M18"/>
  </mergeCells>
  <pageMargins left="0.7" right="0.7" top="0.75" bottom="0.75" header="0.3" footer="0.3"/>
  <pageSetup paperSize="9" scale="81" orientation="portrait" r:id="rId1"/>
  <colBreaks count="1" manualBreakCount="1">
    <brk id="10" max="10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03873-8BF9-4CDE-B40D-319D01D2479D}">
  <sheetPr>
    <tabColor theme="9" tint="-0.249977111117893"/>
  </sheetPr>
  <dimension ref="A1:J77"/>
  <sheetViews>
    <sheetView showGridLines="0" view="pageBreakPreview" zoomScale="120" zoomScaleNormal="100" zoomScaleSheetLayoutView="120" workbookViewId="0">
      <selection activeCell="F25" sqref="F25"/>
    </sheetView>
  </sheetViews>
  <sheetFormatPr defaultColWidth="9" defaultRowHeight="13.8"/>
  <cols>
    <col min="1" max="2" width="2.69921875" style="1" customWidth="1"/>
    <col min="3" max="4" width="3.69921875" style="1" customWidth="1"/>
    <col min="5" max="5" width="47.19921875" style="1" customWidth="1"/>
    <col min="6" max="7" width="12.69921875" style="1" customWidth="1"/>
    <col min="8" max="8" width="13.796875" style="1" customWidth="1"/>
    <col min="9" max="9" width="11.796875" style="2" customWidth="1"/>
    <col min="10" max="10" width="15.796875" style="1" customWidth="1"/>
    <col min="11" max="16384" width="9" style="1"/>
  </cols>
  <sheetData>
    <row r="1" spans="1:9" ht="18" customHeight="1">
      <c r="I1" s="9" t="str">
        <f>'MRS(input) '!K1</f>
        <v>Monitoring Spreadsheet: JCM_TH_TVER-06-01_ver01.0</v>
      </c>
    </row>
    <row r="2" spans="1:9" ht="18" customHeight="1">
      <c r="I2" s="9" t="str">
        <f>'MRS(input) '!K2</f>
        <v>Reference Number:</v>
      </c>
    </row>
    <row r="3" spans="1:9" ht="27.75" customHeight="1">
      <c r="A3" s="134" t="s">
        <v>278</v>
      </c>
      <c r="B3" s="134"/>
      <c r="C3" s="134"/>
      <c r="D3" s="134"/>
      <c r="E3" s="134"/>
      <c r="F3" s="134"/>
      <c r="G3" s="134"/>
      <c r="H3" s="134"/>
      <c r="I3" s="134"/>
    </row>
    <row r="4" spans="1:9" ht="11.25" customHeight="1"/>
    <row r="5" spans="1:9" ht="18.75" customHeight="1">
      <c r="A5" s="41" t="s">
        <v>2</v>
      </c>
      <c r="B5" s="37"/>
      <c r="C5" s="37"/>
      <c r="D5" s="37"/>
      <c r="E5" s="36"/>
      <c r="F5" s="38" t="s">
        <v>6</v>
      </c>
      <c r="G5" s="46" t="s">
        <v>0</v>
      </c>
      <c r="H5" s="38" t="s">
        <v>1</v>
      </c>
      <c r="I5" s="39" t="s">
        <v>7</v>
      </c>
    </row>
    <row r="6" spans="1:9" ht="18.75" customHeight="1">
      <c r="A6" s="43"/>
      <c r="B6" s="135" t="s">
        <v>258</v>
      </c>
      <c r="C6" s="135"/>
      <c r="D6" s="135"/>
      <c r="E6" s="135"/>
      <c r="F6" s="28" t="s">
        <v>50</v>
      </c>
      <c r="G6" s="120" t="e">
        <f>G8-G30-G43</f>
        <v>#DIV/0!</v>
      </c>
      <c r="H6" s="80" t="s">
        <v>58</v>
      </c>
      <c r="I6" s="40" t="s">
        <v>259</v>
      </c>
    </row>
    <row r="7" spans="1:9" ht="18.75" customHeight="1" thickBot="1">
      <c r="A7" s="41" t="s">
        <v>219</v>
      </c>
      <c r="B7" s="36"/>
      <c r="C7" s="37"/>
      <c r="D7" s="38"/>
      <c r="E7" s="38"/>
      <c r="F7" s="38"/>
      <c r="G7" s="41"/>
      <c r="H7" s="36"/>
      <c r="I7" s="38"/>
    </row>
    <row r="8" spans="1:9" ht="20.399999999999999" customHeight="1" thickBot="1">
      <c r="A8" s="42"/>
      <c r="B8" s="136" t="s">
        <v>257</v>
      </c>
      <c r="C8" s="135"/>
      <c r="D8" s="135"/>
      <c r="E8" s="135"/>
      <c r="F8" s="28" t="s">
        <v>50</v>
      </c>
      <c r="G8" s="98" t="e">
        <f>G9</f>
        <v>#DIV/0!</v>
      </c>
      <c r="H8" s="29" t="s">
        <v>58</v>
      </c>
      <c r="I8" s="40" t="s">
        <v>260</v>
      </c>
    </row>
    <row r="9" spans="1:9" ht="36" customHeight="1">
      <c r="A9" s="42"/>
      <c r="B9" s="44"/>
      <c r="C9" s="138" t="s">
        <v>88</v>
      </c>
      <c r="D9" s="138"/>
      <c r="E9" s="138"/>
      <c r="F9" s="40" t="s">
        <v>37</v>
      </c>
      <c r="G9" s="79" t="e">
        <f>G10*G11*(1+G12)</f>
        <v>#DIV/0!</v>
      </c>
      <c r="H9" s="35" t="s">
        <v>58</v>
      </c>
      <c r="I9" s="88" t="s">
        <v>89</v>
      </c>
    </row>
    <row r="10" spans="1:9" ht="40.200000000000003" customHeight="1">
      <c r="A10" s="43"/>
      <c r="B10" s="45"/>
      <c r="C10" s="137" t="s">
        <v>104</v>
      </c>
      <c r="D10" s="137"/>
      <c r="E10" s="137"/>
      <c r="F10" s="40" t="s">
        <v>37</v>
      </c>
      <c r="G10" s="79" t="e">
        <f>G15</f>
        <v>#DIV/0!</v>
      </c>
      <c r="H10" s="69" t="s">
        <v>105</v>
      </c>
      <c r="I10" s="70" t="s">
        <v>103</v>
      </c>
    </row>
    <row r="11" spans="1:9" ht="36.6" customHeight="1">
      <c r="A11" s="42"/>
      <c r="B11" s="68"/>
      <c r="C11" s="137" t="s">
        <v>107</v>
      </c>
      <c r="D11" s="137"/>
      <c r="E11" s="137"/>
      <c r="F11" s="40" t="s">
        <v>37</v>
      </c>
      <c r="G11" s="97">
        <v>0</v>
      </c>
      <c r="H11" s="89" t="s">
        <v>92</v>
      </c>
      <c r="I11" s="88" t="s">
        <v>106</v>
      </c>
    </row>
    <row r="12" spans="1:9" ht="47.4" customHeight="1">
      <c r="A12" s="42"/>
      <c r="B12" s="68"/>
      <c r="C12" s="139" t="s">
        <v>276</v>
      </c>
      <c r="D12" s="139"/>
      <c r="E12" s="139"/>
      <c r="F12" s="29" t="s">
        <v>37</v>
      </c>
      <c r="G12" s="71">
        <v>0</v>
      </c>
      <c r="H12" s="69" t="s">
        <v>277</v>
      </c>
      <c r="I12" s="88" t="s">
        <v>101</v>
      </c>
    </row>
    <row r="13" spans="1:9" ht="51.6" customHeight="1">
      <c r="C13" s="8"/>
      <c r="D13" s="8"/>
      <c r="E13" s="8"/>
      <c r="F13" s="2"/>
      <c r="G13" s="84"/>
      <c r="H13" s="85"/>
    </row>
    <row r="14" spans="1:9" ht="18.75" customHeight="1">
      <c r="A14" s="42"/>
      <c r="B14" s="140" t="s">
        <v>220</v>
      </c>
      <c r="C14" s="141"/>
      <c r="D14" s="141"/>
      <c r="E14" s="141"/>
      <c r="F14" s="141"/>
      <c r="G14" s="142"/>
      <c r="H14" s="29"/>
      <c r="I14" s="72"/>
    </row>
    <row r="15" spans="1:9" ht="36" customHeight="1">
      <c r="A15" s="42"/>
      <c r="B15" s="44"/>
      <c r="C15" s="138" t="s">
        <v>109</v>
      </c>
      <c r="D15" s="138"/>
      <c r="E15" s="138"/>
      <c r="F15" s="40" t="s">
        <v>37</v>
      </c>
      <c r="G15" s="79" t="e">
        <f>G16*G17</f>
        <v>#DIV/0!</v>
      </c>
      <c r="H15" s="35" t="s">
        <v>105</v>
      </c>
      <c r="I15" s="88" t="s">
        <v>108</v>
      </c>
    </row>
    <row r="16" spans="1:9" ht="40.200000000000003" customHeight="1">
      <c r="A16" s="43"/>
      <c r="B16" s="45"/>
      <c r="C16" s="137" t="s">
        <v>111</v>
      </c>
      <c r="D16" s="137"/>
      <c r="E16" s="137"/>
      <c r="F16" s="40" t="s">
        <v>37</v>
      </c>
      <c r="G16" s="103" t="e">
        <f>G23</f>
        <v>#DIV/0!</v>
      </c>
      <c r="H16" s="35" t="s">
        <v>105</v>
      </c>
      <c r="I16" s="70" t="s">
        <v>110</v>
      </c>
    </row>
    <row r="17" spans="1:9" ht="60" customHeight="1">
      <c r="A17" s="42"/>
      <c r="B17" s="68"/>
      <c r="C17" s="138" t="s">
        <v>112</v>
      </c>
      <c r="D17" s="138"/>
      <c r="E17" s="138"/>
      <c r="F17" s="28" t="s">
        <v>37</v>
      </c>
      <c r="G17" s="121">
        <v>0</v>
      </c>
      <c r="H17" s="102"/>
      <c r="I17" s="88" t="s">
        <v>113</v>
      </c>
    </row>
    <row r="18" spans="1:9" ht="48" customHeight="1" thickBot="1">
      <c r="C18" s="8"/>
      <c r="D18" s="8"/>
      <c r="E18" s="8"/>
      <c r="F18" s="2"/>
      <c r="G18" s="84"/>
      <c r="H18" s="85"/>
    </row>
    <row r="19" spans="1:9" ht="18.75" customHeight="1" thickBot="1">
      <c r="A19" s="42"/>
      <c r="B19" s="136" t="s">
        <v>221</v>
      </c>
      <c r="C19" s="135"/>
      <c r="D19" s="135"/>
      <c r="E19" s="135"/>
      <c r="F19" s="28"/>
      <c r="G19" s="53"/>
      <c r="H19" s="29"/>
      <c r="I19" s="72"/>
    </row>
    <row r="20" spans="1:9" ht="48" customHeight="1">
      <c r="C20" s="105" t="s">
        <v>114</v>
      </c>
      <c r="D20" s="105"/>
      <c r="E20" s="105"/>
      <c r="F20" s="2"/>
      <c r="G20" s="84"/>
      <c r="H20" s="85"/>
    </row>
    <row r="21" spans="1:9" ht="61.8" customHeight="1">
      <c r="C21" s="8"/>
      <c r="D21" s="8"/>
      <c r="E21" s="144" t="s">
        <v>115</v>
      </c>
      <c r="F21" s="144"/>
      <c r="G21" s="144"/>
      <c r="H21" s="85"/>
    </row>
    <row r="22" spans="1:9" ht="67.8" customHeight="1">
      <c r="C22" s="143" t="s">
        <v>116</v>
      </c>
      <c r="D22" s="143"/>
      <c r="E22" s="143"/>
      <c r="F22" s="143"/>
      <c r="G22" s="143"/>
      <c r="H22" s="85"/>
    </row>
    <row r="23" spans="1:9" ht="36" customHeight="1">
      <c r="A23" s="42"/>
      <c r="B23" s="44"/>
      <c r="C23" s="138" t="s">
        <v>111</v>
      </c>
      <c r="D23" s="138"/>
      <c r="E23" s="138"/>
      <c r="F23" s="40" t="s">
        <v>37</v>
      </c>
      <c r="G23" s="79" t="e">
        <f>G27*G24*G25*G26*3.6*10^9</f>
        <v>#DIV/0!</v>
      </c>
      <c r="H23" s="35" t="s">
        <v>105</v>
      </c>
      <c r="I23" s="88" t="s">
        <v>147</v>
      </c>
    </row>
    <row r="24" spans="1:9" ht="40.200000000000003" customHeight="1">
      <c r="A24" s="43"/>
      <c r="B24" s="45"/>
      <c r="C24" s="137" t="s">
        <v>148</v>
      </c>
      <c r="D24" s="137"/>
      <c r="E24" s="137"/>
      <c r="F24" s="40" t="s">
        <v>37</v>
      </c>
      <c r="G24" s="103" t="e">
        <f>'MRS(input) '!E10</f>
        <v>#DIV/0!</v>
      </c>
      <c r="H24" s="35" t="s">
        <v>149</v>
      </c>
      <c r="I24" s="70" t="s">
        <v>150</v>
      </c>
    </row>
    <row r="25" spans="1:9" ht="51" customHeight="1">
      <c r="A25" s="42"/>
      <c r="B25" s="68"/>
      <c r="C25" s="138" t="s">
        <v>151</v>
      </c>
      <c r="D25" s="138"/>
      <c r="E25" s="138"/>
      <c r="F25" s="28" t="s">
        <v>37</v>
      </c>
      <c r="G25" s="104" t="e">
        <f>'MRS(input) '!E11</f>
        <v>#DIV/0!</v>
      </c>
      <c r="H25" s="102" t="s">
        <v>152</v>
      </c>
      <c r="I25" s="88" t="s">
        <v>153</v>
      </c>
    </row>
    <row r="26" spans="1:9" ht="51" customHeight="1">
      <c r="A26" s="42"/>
      <c r="B26" s="68"/>
      <c r="C26" s="138" t="s">
        <v>154</v>
      </c>
      <c r="D26" s="138"/>
      <c r="E26" s="138"/>
      <c r="F26" s="28" t="s">
        <v>37</v>
      </c>
      <c r="G26" s="104" t="e">
        <f>'MRS(input) '!E12</f>
        <v>#DIV/0!</v>
      </c>
      <c r="H26" s="102" t="s">
        <v>155</v>
      </c>
      <c r="I26" s="88" t="s">
        <v>156</v>
      </c>
    </row>
    <row r="27" spans="1:9" ht="51" customHeight="1">
      <c r="A27" s="42"/>
      <c r="B27" s="68"/>
      <c r="C27" s="138" t="s">
        <v>157</v>
      </c>
      <c r="D27" s="138"/>
      <c r="E27" s="138"/>
      <c r="F27" s="28" t="s">
        <v>37</v>
      </c>
      <c r="G27" s="104">
        <v>0</v>
      </c>
      <c r="H27" s="102" t="s">
        <v>158</v>
      </c>
      <c r="I27" s="88" t="s">
        <v>159</v>
      </c>
    </row>
    <row r="28" spans="1:9" ht="48" customHeight="1">
      <c r="C28" s="8"/>
      <c r="D28" s="8"/>
      <c r="E28" s="8"/>
      <c r="F28" s="2"/>
      <c r="G28" s="84"/>
      <c r="H28" s="85"/>
    </row>
    <row r="29" spans="1:9" ht="18.75" customHeight="1" thickBot="1">
      <c r="A29" s="41" t="s">
        <v>222</v>
      </c>
      <c r="B29" s="37"/>
      <c r="C29" s="43"/>
      <c r="D29" s="43"/>
      <c r="E29" s="36"/>
      <c r="F29" s="38"/>
      <c r="G29" s="41"/>
      <c r="H29" s="36"/>
      <c r="I29" s="38"/>
    </row>
    <row r="30" spans="1:9" ht="18.75" customHeight="1" thickBot="1">
      <c r="A30" s="43"/>
      <c r="B30" s="135" t="s">
        <v>280</v>
      </c>
      <c r="C30" s="135"/>
      <c r="D30" s="135"/>
      <c r="E30" s="135"/>
      <c r="F30" s="28"/>
      <c r="G30" s="106" t="e">
        <f>G31</f>
        <v>#DIV/0!</v>
      </c>
      <c r="H30" s="29" t="s">
        <v>58</v>
      </c>
      <c r="I30" s="82" t="s">
        <v>91</v>
      </c>
    </row>
    <row r="31" spans="1:9" ht="42" customHeight="1">
      <c r="B31" s="8"/>
      <c r="C31" s="138" t="s">
        <v>281</v>
      </c>
      <c r="D31" s="138"/>
      <c r="E31" s="138"/>
      <c r="F31" s="40" t="s">
        <v>37</v>
      </c>
      <c r="G31" s="31" t="e">
        <f>G32+G33</f>
        <v>#DIV/0!</v>
      </c>
      <c r="H31" s="35" t="s">
        <v>118</v>
      </c>
      <c r="I31" s="82" t="s">
        <v>91</v>
      </c>
    </row>
    <row r="32" spans="1:9" ht="42" customHeight="1">
      <c r="B32" s="8"/>
      <c r="C32" s="138" t="s">
        <v>117</v>
      </c>
      <c r="D32" s="138"/>
      <c r="E32" s="138"/>
      <c r="F32" s="40" t="s">
        <v>37</v>
      </c>
      <c r="G32" s="31" t="e">
        <f>G37</f>
        <v>#DIV/0!</v>
      </c>
      <c r="H32" s="35" t="s">
        <v>118</v>
      </c>
      <c r="I32" s="2" t="s">
        <v>119</v>
      </c>
    </row>
    <row r="33" spans="1:10" ht="40.950000000000003" customHeight="1">
      <c r="C33" s="138" t="s">
        <v>120</v>
      </c>
      <c r="D33" s="138"/>
      <c r="E33" s="138"/>
      <c r="F33" s="40" t="s">
        <v>37</v>
      </c>
      <c r="G33" s="80">
        <f>Tool_02_01!G6</f>
        <v>0</v>
      </c>
      <c r="H33" s="35" t="s">
        <v>118</v>
      </c>
      <c r="I33" s="101" t="s">
        <v>121</v>
      </c>
      <c r="J33" s="1" t="s">
        <v>273</v>
      </c>
    </row>
    <row r="34" spans="1:10" ht="40.950000000000003" customHeight="1">
      <c r="C34" s="8"/>
      <c r="D34" s="8"/>
      <c r="E34" s="8"/>
      <c r="F34" s="2"/>
      <c r="G34" s="84"/>
      <c r="H34" s="85"/>
    </row>
    <row r="35" spans="1:10" ht="24" customHeight="1" thickBot="1">
      <c r="C35" s="8"/>
      <c r="D35" s="8"/>
      <c r="E35" s="8"/>
      <c r="F35" s="2"/>
      <c r="G35" s="84"/>
      <c r="H35" s="85"/>
    </row>
    <row r="36" spans="1:10" ht="24.6" customHeight="1" thickBot="1">
      <c r="A36" s="42"/>
      <c r="B36" s="107" t="s">
        <v>223</v>
      </c>
      <c r="C36" s="108"/>
      <c r="D36" s="108"/>
      <c r="E36" s="109"/>
      <c r="F36" s="110"/>
      <c r="G36" s="111"/>
      <c r="H36" s="112"/>
      <c r="I36" s="113"/>
    </row>
    <row r="37" spans="1:10" ht="42" customHeight="1">
      <c r="B37" s="8"/>
      <c r="C37" s="138" t="s">
        <v>123</v>
      </c>
      <c r="D37" s="138"/>
      <c r="E37" s="138"/>
      <c r="F37" s="40" t="s">
        <v>37</v>
      </c>
      <c r="G37" s="31" t="e">
        <f>G38*G39*(1+G40)</f>
        <v>#DIV/0!</v>
      </c>
      <c r="H37" s="87" t="s">
        <v>122</v>
      </c>
      <c r="I37" s="82" t="s">
        <v>119</v>
      </c>
      <c r="J37" s="99"/>
    </row>
    <row r="38" spans="1:10" ht="42" customHeight="1">
      <c r="B38" s="8"/>
      <c r="C38" s="138" t="s">
        <v>124</v>
      </c>
      <c r="D38" s="138"/>
      <c r="E38" s="138"/>
      <c r="F38" s="40" t="s">
        <v>37</v>
      </c>
      <c r="G38" s="31" t="e">
        <f>'MRS(input) '!E21</f>
        <v>#DIV/0!</v>
      </c>
      <c r="H38" s="87" t="s">
        <v>125</v>
      </c>
      <c r="I38" s="82" t="s">
        <v>90</v>
      </c>
      <c r="J38" s="99"/>
    </row>
    <row r="39" spans="1:10" ht="42" customHeight="1">
      <c r="B39" s="8"/>
      <c r="C39" s="137" t="s">
        <v>107</v>
      </c>
      <c r="D39" s="137"/>
      <c r="E39" s="137"/>
      <c r="F39" s="40" t="s">
        <v>37</v>
      </c>
      <c r="G39" s="97" t="e">
        <f>'MRS(input) '!E23</f>
        <v>#DIV/0!</v>
      </c>
      <c r="H39" s="89" t="s">
        <v>92</v>
      </c>
      <c r="I39" s="88" t="s">
        <v>106</v>
      </c>
    </row>
    <row r="40" spans="1:10" ht="40.950000000000003" customHeight="1">
      <c r="C40" s="139" t="s">
        <v>274</v>
      </c>
      <c r="D40" s="139"/>
      <c r="E40" s="139"/>
      <c r="F40" s="29" t="s">
        <v>37</v>
      </c>
      <c r="G40" s="71" t="e">
        <f>'MRS(input) '!E22</f>
        <v>#DIV/0!</v>
      </c>
      <c r="H40" s="129" t="s">
        <v>94</v>
      </c>
      <c r="I40" s="88" t="s">
        <v>101</v>
      </c>
    </row>
    <row r="41" spans="1:10" ht="40.950000000000003" customHeight="1">
      <c r="C41" s="8"/>
      <c r="D41" s="8"/>
      <c r="E41" s="8"/>
      <c r="F41" s="2"/>
      <c r="G41" s="84"/>
      <c r="H41" s="85"/>
    </row>
    <row r="42" spans="1:10" ht="18.75" customHeight="1">
      <c r="A42" s="41" t="s">
        <v>224</v>
      </c>
      <c r="B42" s="37"/>
      <c r="C42" s="43"/>
      <c r="D42" s="43"/>
      <c r="E42" s="36"/>
      <c r="F42" s="46"/>
      <c r="G42" s="41"/>
      <c r="H42" s="41"/>
      <c r="I42" s="46"/>
    </row>
    <row r="43" spans="1:10" ht="36.6" customHeight="1">
      <c r="A43" s="43"/>
      <c r="B43" s="135" t="s">
        <v>84</v>
      </c>
      <c r="C43" s="135"/>
      <c r="D43" s="135"/>
      <c r="E43" s="145"/>
      <c r="F43" s="40" t="s">
        <v>37</v>
      </c>
      <c r="G43" s="83" t="e">
        <f>G44+G45</f>
        <v>#DIV/0!</v>
      </c>
      <c r="H43" s="81" t="s">
        <v>75</v>
      </c>
      <c r="I43" s="86" t="s">
        <v>85</v>
      </c>
      <c r="J43" s="100"/>
    </row>
    <row r="44" spans="1:10" ht="42" customHeight="1">
      <c r="B44" s="8"/>
      <c r="C44" s="138" t="s">
        <v>126</v>
      </c>
      <c r="D44" s="138"/>
      <c r="E44" s="138"/>
      <c r="F44" s="40" t="s">
        <v>37</v>
      </c>
      <c r="G44" s="31" t="e">
        <f>G48</f>
        <v>#DIV/0!</v>
      </c>
      <c r="H44" s="87" t="s">
        <v>122</v>
      </c>
      <c r="I44" s="82" t="s">
        <v>127</v>
      </c>
      <c r="J44" s="99"/>
    </row>
    <row r="45" spans="1:10" ht="42" customHeight="1">
      <c r="B45" s="8"/>
      <c r="C45" s="138" t="s">
        <v>128</v>
      </c>
      <c r="D45" s="138"/>
      <c r="E45" s="138"/>
      <c r="F45" s="40" t="s">
        <v>37</v>
      </c>
      <c r="G45" s="31" t="e">
        <f>G53</f>
        <v>#DIV/0!</v>
      </c>
      <c r="H45" s="87" t="s">
        <v>122</v>
      </c>
      <c r="I45" s="82" t="s">
        <v>129</v>
      </c>
      <c r="J45" s="99"/>
    </row>
    <row r="46" spans="1:10" ht="42" customHeight="1">
      <c r="B46" s="8"/>
      <c r="C46" s="8"/>
      <c r="D46" s="8"/>
      <c r="E46" s="8"/>
      <c r="F46" s="2"/>
      <c r="G46" s="84"/>
      <c r="H46" s="85"/>
      <c r="J46" s="99"/>
    </row>
    <row r="47" spans="1:10" ht="18.75" customHeight="1">
      <c r="A47" s="42"/>
      <c r="B47" s="140" t="s">
        <v>225</v>
      </c>
      <c r="C47" s="141"/>
      <c r="D47" s="141"/>
      <c r="E47" s="141"/>
      <c r="F47" s="141"/>
      <c r="G47" s="142"/>
      <c r="H47" s="29"/>
      <c r="I47" s="72"/>
    </row>
    <row r="48" spans="1:10" ht="36" customHeight="1">
      <c r="A48" s="42"/>
      <c r="B48" s="44"/>
      <c r="C48" s="138" t="s">
        <v>131</v>
      </c>
      <c r="D48" s="138"/>
      <c r="E48" s="138"/>
      <c r="F48" s="40" t="s">
        <v>37</v>
      </c>
      <c r="G48" s="79" t="e">
        <f>G49*G50</f>
        <v>#DIV/0!</v>
      </c>
      <c r="H48" s="35" t="s">
        <v>132</v>
      </c>
      <c r="I48" s="88" t="s">
        <v>130</v>
      </c>
    </row>
    <row r="49" spans="1:10" ht="40.200000000000003" customHeight="1">
      <c r="A49" s="43"/>
      <c r="B49" s="45"/>
      <c r="C49" s="137" t="s">
        <v>133</v>
      </c>
      <c r="D49" s="137"/>
      <c r="E49" s="137"/>
      <c r="F49" s="40" t="s">
        <v>37</v>
      </c>
      <c r="G49" s="103" t="e">
        <f>'MRS(input) '!E31</f>
        <v>#DIV/0!</v>
      </c>
      <c r="H49" s="35" t="s">
        <v>134</v>
      </c>
      <c r="I49" s="70" t="s">
        <v>135</v>
      </c>
    </row>
    <row r="50" spans="1:10" ht="60" customHeight="1">
      <c r="A50" s="42"/>
      <c r="B50" s="68"/>
      <c r="C50" s="138" t="s">
        <v>136</v>
      </c>
      <c r="D50" s="138"/>
      <c r="E50" s="138"/>
      <c r="F50" s="28" t="s">
        <v>37</v>
      </c>
      <c r="G50" s="104" t="e">
        <f>'MRS(input) '!E33</f>
        <v>#DIV/0!</v>
      </c>
      <c r="H50" s="102"/>
      <c r="I50" s="88" t="s">
        <v>137</v>
      </c>
    </row>
    <row r="51" spans="1:10" ht="42" customHeight="1">
      <c r="B51" s="8"/>
      <c r="C51" s="8"/>
      <c r="D51" s="8"/>
      <c r="E51" s="8"/>
      <c r="F51" s="2"/>
      <c r="G51" s="84"/>
      <c r="H51" s="85"/>
      <c r="J51" s="99"/>
    </row>
    <row r="52" spans="1:10" ht="18.75" customHeight="1">
      <c r="A52" s="42"/>
      <c r="B52" s="140" t="s">
        <v>226</v>
      </c>
      <c r="C52" s="141"/>
      <c r="D52" s="141"/>
      <c r="E52" s="141"/>
      <c r="F52" s="141"/>
      <c r="G52" s="142"/>
      <c r="H52" s="29"/>
      <c r="I52" s="72"/>
    </row>
    <row r="53" spans="1:10" ht="36" customHeight="1">
      <c r="A53" s="42"/>
      <c r="B53" s="44"/>
      <c r="C53" s="138" t="s">
        <v>140</v>
      </c>
      <c r="D53" s="138"/>
      <c r="E53" s="138"/>
      <c r="F53" s="40" t="s">
        <v>37</v>
      </c>
      <c r="G53" s="79" t="e">
        <f>G54*G55</f>
        <v>#DIV/0!</v>
      </c>
      <c r="H53" s="35" t="s">
        <v>139</v>
      </c>
      <c r="I53" s="88" t="s">
        <v>138</v>
      </c>
    </row>
    <row r="54" spans="1:10" ht="36" customHeight="1">
      <c r="A54" s="42"/>
      <c r="B54" s="44"/>
      <c r="C54" s="138" t="s">
        <v>141</v>
      </c>
      <c r="D54" s="138"/>
      <c r="E54" s="138"/>
      <c r="F54" s="40" t="s">
        <v>37</v>
      </c>
      <c r="G54" s="79" t="e">
        <f>'MRS(input) '!E32</f>
        <v>#DIV/0!</v>
      </c>
      <c r="H54" s="35" t="s">
        <v>142</v>
      </c>
      <c r="I54" s="88" t="s">
        <v>143</v>
      </c>
    </row>
    <row r="55" spans="1:10" ht="36" customHeight="1">
      <c r="A55" s="42"/>
      <c r="B55" s="44"/>
      <c r="C55" s="138" t="s">
        <v>144</v>
      </c>
      <c r="D55" s="138"/>
      <c r="E55" s="138"/>
      <c r="F55" s="40" t="s">
        <v>37</v>
      </c>
      <c r="G55" s="79">
        <v>0</v>
      </c>
      <c r="H55" s="35" t="s">
        <v>145</v>
      </c>
      <c r="I55" s="88" t="s">
        <v>146</v>
      </c>
    </row>
    <row r="56" spans="1:10" ht="42" customHeight="1">
      <c r="B56" s="8"/>
      <c r="C56" s="8"/>
      <c r="D56" s="8"/>
      <c r="E56" s="8"/>
      <c r="F56" s="2"/>
      <c r="G56" s="84"/>
      <c r="H56" s="85"/>
      <c r="J56" s="99"/>
    </row>
    <row r="57" spans="1:10" s="2" customFormat="1">
      <c r="E57" s="1"/>
      <c r="F57" s="1"/>
      <c r="G57" s="1"/>
      <c r="H57" s="1"/>
    </row>
    <row r="60" spans="1:10">
      <c r="I60" s="9">
        <f>'MRS(input) '!K43</f>
        <v>0</v>
      </c>
    </row>
    <row r="61" spans="1:10">
      <c r="I61" s="9">
        <f>'MRS(input) '!K44</f>
        <v>0</v>
      </c>
    </row>
    <row r="62" spans="1:10" ht="15.6">
      <c r="A62" s="134" t="s">
        <v>49</v>
      </c>
      <c r="B62" s="134"/>
      <c r="C62" s="134"/>
      <c r="D62" s="134"/>
      <c r="E62" s="134"/>
      <c r="F62" s="134"/>
      <c r="G62" s="134"/>
      <c r="H62" s="134"/>
      <c r="I62" s="134"/>
    </row>
    <row r="64" spans="1:10" ht="14.4" thickBot="1">
      <c r="A64" s="41" t="s">
        <v>2</v>
      </c>
      <c r="B64" s="37"/>
      <c r="C64" s="37"/>
      <c r="D64" s="37"/>
      <c r="E64" s="36"/>
      <c r="F64" s="38" t="s">
        <v>6</v>
      </c>
      <c r="G64" s="46" t="s">
        <v>0</v>
      </c>
      <c r="H64" s="38" t="s">
        <v>1</v>
      </c>
      <c r="I64" s="39" t="s">
        <v>7</v>
      </c>
    </row>
    <row r="65" spans="1:9" ht="16.8" thickBot="1">
      <c r="A65" s="43"/>
      <c r="B65" s="135" t="s">
        <v>38</v>
      </c>
      <c r="C65" s="135"/>
      <c r="D65" s="135"/>
      <c r="E65" s="135"/>
      <c r="F65" s="28" t="s">
        <v>50</v>
      </c>
      <c r="G65" s="53">
        <f>G69-G73</f>
        <v>0</v>
      </c>
      <c r="H65" s="29" t="s">
        <v>58</v>
      </c>
      <c r="I65" s="40" t="s">
        <v>39</v>
      </c>
    </row>
    <row r="66" spans="1:9">
      <c r="A66" s="41" t="s">
        <v>3</v>
      </c>
      <c r="B66" s="37"/>
      <c r="C66" s="37"/>
      <c r="D66" s="37"/>
      <c r="E66" s="36"/>
      <c r="F66" s="36"/>
      <c r="G66" s="30"/>
      <c r="H66" s="36"/>
      <c r="I66" s="38"/>
    </row>
    <row r="67" spans="1:9" ht="16.2">
      <c r="A67" s="43"/>
      <c r="B67" s="135" t="s">
        <v>53</v>
      </c>
      <c r="C67" s="135"/>
      <c r="D67" s="135"/>
      <c r="E67" s="135"/>
      <c r="F67" s="40" t="s">
        <v>37</v>
      </c>
      <c r="G67" s="51">
        <f>F76</f>
        <v>0.30499999999999999</v>
      </c>
      <c r="H67" s="34" t="s">
        <v>59</v>
      </c>
      <c r="I67" s="40" t="s">
        <v>40</v>
      </c>
    </row>
    <row r="68" spans="1:9" ht="14.4" thickBot="1">
      <c r="A68" s="41" t="s">
        <v>4</v>
      </c>
      <c r="B68" s="36"/>
      <c r="C68" s="37"/>
      <c r="D68" s="38"/>
      <c r="E68" s="38"/>
      <c r="F68" s="38"/>
      <c r="G68" s="41"/>
      <c r="H68" s="36"/>
      <c r="I68" s="38"/>
    </row>
    <row r="69" spans="1:9" ht="16.8" thickBot="1">
      <c r="A69" s="42"/>
      <c r="B69" s="136" t="s">
        <v>41</v>
      </c>
      <c r="C69" s="135"/>
      <c r="D69" s="135"/>
      <c r="E69" s="135"/>
      <c r="F69" s="28" t="s">
        <v>50</v>
      </c>
      <c r="G69" s="53">
        <f>G70*G71</f>
        <v>0</v>
      </c>
      <c r="H69" s="29" t="s">
        <v>58</v>
      </c>
      <c r="I69" s="40" t="s">
        <v>42</v>
      </c>
    </row>
    <row r="70" spans="1:9" ht="26.4" customHeight="1">
      <c r="A70" s="42"/>
      <c r="B70" s="44"/>
      <c r="C70" s="138" t="s">
        <v>43</v>
      </c>
      <c r="D70" s="138"/>
      <c r="E70" s="138"/>
      <c r="F70" s="40" t="s">
        <v>37</v>
      </c>
      <c r="G70" s="52">
        <f>'MRS(input) '!E50</f>
        <v>0</v>
      </c>
      <c r="H70" s="33" t="s">
        <v>36</v>
      </c>
      <c r="I70" s="40" t="s">
        <v>44</v>
      </c>
    </row>
    <row r="71" spans="1:9" ht="16.2">
      <c r="A71" s="43"/>
      <c r="B71" s="45"/>
      <c r="C71" s="138" t="s">
        <v>53</v>
      </c>
      <c r="D71" s="138"/>
      <c r="E71" s="138"/>
      <c r="F71" s="40" t="s">
        <v>37</v>
      </c>
      <c r="G71" s="31">
        <f>F76</f>
        <v>0.30499999999999999</v>
      </c>
      <c r="H71" s="35" t="s">
        <v>59</v>
      </c>
      <c r="I71" s="13" t="s">
        <v>40</v>
      </c>
    </row>
    <row r="72" spans="1:9" ht="14.4" thickBot="1">
      <c r="A72" s="41" t="s">
        <v>5</v>
      </c>
      <c r="B72" s="37"/>
      <c r="C72" s="37"/>
      <c r="D72" s="37"/>
      <c r="E72" s="36"/>
      <c r="F72" s="38"/>
      <c r="G72" s="41"/>
      <c r="H72" s="36"/>
      <c r="I72" s="38"/>
    </row>
    <row r="73" spans="1:9" ht="16.8" thickBot="1">
      <c r="A73" s="43"/>
      <c r="B73" s="135" t="s">
        <v>45</v>
      </c>
      <c r="C73" s="135"/>
      <c r="D73" s="135"/>
      <c r="E73" s="135"/>
      <c r="F73" s="28" t="s">
        <v>50</v>
      </c>
      <c r="G73" s="53">
        <v>0</v>
      </c>
      <c r="H73" s="29" t="s">
        <v>58</v>
      </c>
      <c r="I73" s="40" t="s">
        <v>46</v>
      </c>
    </row>
    <row r="74" spans="1:9">
      <c r="F74" s="5"/>
      <c r="G74" s="4"/>
      <c r="H74" s="4"/>
    </row>
    <row r="75" spans="1:9">
      <c r="E75" s="1" t="s">
        <v>8</v>
      </c>
    </row>
    <row r="76" spans="1:9" ht="30">
      <c r="E76" s="27" t="s">
        <v>53</v>
      </c>
      <c r="F76" s="54">
        <v>0.30499999999999999</v>
      </c>
      <c r="G76" s="14" t="s">
        <v>59</v>
      </c>
      <c r="H76" s="2"/>
    </row>
    <row r="77" spans="1:9">
      <c r="A77" s="2"/>
      <c r="B77" s="2"/>
      <c r="C77" s="2"/>
      <c r="D77" s="2"/>
    </row>
  </sheetData>
  <mergeCells count="45">
    <mergeCell ref="C70:E70"/>
    <mergeCell ref="C71:E71"/>
    <mergeCell ref="B73:E73"/>
    <mergeCell ref="C54:E54"/>
    <mergeCell ref="C55:E55"/>
    <mergeCell ref="A62:I62"/>
    <mergeCell ref="B65:E65"/>
    <mergeCell ref="B67:E67"/>
    <mergeCell ref="B69:E69"/>
    <mergeCell ref="C53:E53"/>
    <mergeCell ref="C38:E38"/>
    <mergeCell ref="C39:E39"/>
    <mergeCell ref="C40:E40"/>
    <mergeCell ref="B43:E43"/>
    <mergeCell ref="C44:E44"/>
    <mergeCell ref="C45:E45"/>
    <mergeCell ref="B47:G47"/>
    <mergeCell ref="C48:E48"/>
    <mergeCell ref="C49:E49"/>
    <mergeCell ref="C50:E50"/>
    <mergeCell ref="B52:G52"/>
    <mergeCell ref="C37:E37"/>
    <mergeCell ref="E21:G21"/>
    <mergeCell ref="C22:G22"/>
    <mergeCell ref="C23:E23"/>
    <mergeCell ref="C24:E24"/>
    <mergeCell ref="C25:E25"/>
    <mergeCell ref="C26:E26"/>
    <mergeCell ref="C27:E27"/>
    <mergeCell ref="B30:E30"/>
    <mergeCell ref="C31:E31"/>
    <mergeCell ref="C32:E32"/>
    <mergeCell ref="C33:E33"/>
    <mergeCell ref="B19:E19"/>
    <mergeCell ref="A3:I3"/>
    <mergeCell ref="B6:E6"/>
    <mergeCell ref="B8:E8"/>
    <mergeCell ref="C9:E9"/>
    <mergeCell ref="C10:E10"/>
    <mergeCell ref="C11:E11"/>
    <mergeCell ref="C12:E12"/>
    <mergeCell ref="B14:G14"/>
    <mergeCell ref="C15:E15"/>
    <mergeCell ref="C16:E16"/>
    <mergeCell ref="C17:E17"/>
  </mergeCells>
  <pageMargins left="0.70866141732283472" right="0.70866141732283472" top="0.74803149606299213" bottom="0.74803149606299213" header="0.31496062992125984" footer="0.31496062992125984"/>
  <pageSetup paperSize="9" scale="72" fitToHeight="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DE010-786B-4870-91CA-BFC42E556F98}">
  <sheetPr>
    <tabColor theme="3" tint="0.39997558519241921"/>
  </sheetPr>
  <dimension ref="A1:I37"/>
  <sheetViews>
    <sheetView showGridLines="0" view="pageBreakPreview" zoomScale="120" zoomScaleNormal="100" zoomScaleSheetLayoutView="120" workbookViewId="0">
      <selection activeCell="A3" sqref="A3:I3"/>
    </sheetView>
  </sheetViews>
  <sheetFormatPr defaultColWidth="9" defaultRowHeight="13.8"/>
  <cols>
    <col min="1" max="2" width="2.69921875" style="1" customWidth="1"/>
    <col min="3" max="4" width="3.69921875" style="1" customWidth="1"/>
    <col min="5" max="5" width="47.19921875" style="1" customWidth="1"/>
    <col min="6" max="6" width="12.69921875" style="1" customWidth="1"/>
    <col min="7" max="7" width="18.09765625" style="1" bestFit="1" customWidth="1"/>
    <col min="8" max="8" width="13.796875" style="1" customWidth="1"/>
    <col min="9" max="9" width="11.796875" style="2" customWidth="1"/>
    <col min="10" max="10" width="15.796875" style="1" customWidth="1"/>
    <col min="11" max="16384" width="9" style="1"/>
  </cols>
  <sheetData>
    <row r="1" spans="1:9" ht="18" customHeight="1">
      <c r="I1" s="9" t="str">
        <f>'MPS(calc_process)'!I1</f>
        <v>Monitoring Spreadsheet: JCM_TH_TVER-06-01_ver01.0</v>
      </c>
    </row>
    <row r="2" spans="1:9" ht="18" customHeight="1">
      <c r="I2" s="9" t="str">
        <f>'MPS(calc_process)'!I2</f>
        <v>Reference Number:</v>
      </c>
    </row>
    <row r="3" spans="1:9" ht="27.75" customHeight="1">
      <c r="A3" s="134" t="s">
        <v>228</v>
      </c>
      <c r="B3" s="134"/>
      <c r="C3" s="134"/>
      <c r="D3" s="134"/>
      <c r="E3" s="134"/>
      <c r="F3" s="134"/>
      <c r="G3" s="134"/>
      <c r="H3" s="134"/>
      <c r="I3" s="134"/>
    </row>
    <row r="4" spans="1:9" ht="11.25" customHeight="1"/>
    <row r="5" spans="1:9" ht="18.75" customHeight="1">
      <c r="A5" s="41" t="s">
        <v>229</v>
      </c>
      <c r="B5" s="36"/>
      <c r="C5" s="37"/>
      <c r="D5" s="38"/>
      <c r="E5" s="38"/>
      <c r="F5" s="38"/>
      <c r="G5" s="41"/>
      <c r="H5" s="36"/>
      <c r="I5" s="46"/>
    </row>
    <row r="6" spans="1:9" ht="18.75" customHeight="1">
      <c r="A6" s="42"/>
      <c r="B6" s="136" t="s">
        <v>230</v>
      </c>
      <c r="C6" s="135"/>
      <c r="D6" s="135"/>
      <c r="E6" s="135"/>
      <c r="F6" s="40" t="s">
        <v>231</v>
      </c>
      <c r="G6" s="122">
        <f>G7</f>
        <v>0</v>
      </c>
      <c r="H6" s="123" t="s">
        <v>139</v>
      </c>
      <c r="I6" s="124" t="s">
        <v>232</v>
      </c>
    </row>
    <row r="7" spans="1:9" ht="39.6" customHeight="1">
      <c r="A7" s="42"/>
      <c r="B7" s="44"/>
      <c r="C7" s="138" t="s">
        <v>264</v>
      </c>
      <c r="D7" s="138"/>
      <c r="E7" s="138"/>
      <c r="F7" s="40" t="s">
        <v>231</v>
      </c>
      <c r="G7" s="122">
        <f>G8*G9</f>
        <v>0</v>
      </c>
      <c r="H7" s="123" t="s">
        <v>139</v>
      </c>
      <c r="I7" s="124" t="s">
        <v>232</v>
      </c>
    </row>
    <row r="8" spans="1:9" ht="36" customHeight="1">
      <c r="A8" s="42"/>
      <c r="B8" s="44"/>
      <c r="C8" s="138" t="s">
        <v>233</v>
      </c>
      <c r="D8" s="138"/>
      <c r="E8" s="138"/>
      <c r="F8" s="40" t="s">
        <v>231</v>
      </c>
      <c r="G8" s="122">
        <v>0</v>
      </c>
      <c r="H8" s="123" t="s">
        <v>234</v>
      </c>
      <c r="I8" s="88" t="s">
        <v>235</v>
      </c>
    </row>
    <row r="9" spans="1:9" ht="36" customHeight="1">
      <c r="A9" s="42"/>
      <c r="B9" s="44"/>
      <c r="C9" s="138" t="s">
        <v>236</v>
      </c>
      <c r="D9" s="138"/>
      <c r="E9" s="138"/>
      <c r="F9" s="40" t="s">
        <v>231</v>
      </c>
      <c r="G9" s="122">
        <v>0</v>
      </c>
      <c r="H9" s="123" t="s">
        <v>245</v>
      </c>
      <c r="I9" s="124" t="s">
        <v>237</v>
      </c>
    </row>
    <row r="10" spans="1:9" ht="36" customHeight="1">
      <c r="A10" s="43"/>
      <c r="B10" s="45"/>
      <c r="C10" s="137" t="s">
        <v>238</v>
      </c>
      <c r="D10" s="137"/>
      <c r="E10" s="137"/>
      <c r="F10" s="40" t="s">
        <v>231</v>
      </c>
      <c r="G10" s="79">
        <v>0</v>
      </c>
      <c r="H10" s="69"/>
      <c r="I10" s="125" t="s">
        <v>239</v>
      </c>
    </row>
    <row r="11" spans="1:9" ht="64.2" customHeight="1">
      <c r="C11" s="8"/>
      <c r="D11" s="8"/>
      <c r="E11" s="8"/>
      <c r="F11" s="2"/>
      <c r="G11" s="84"/>
      <c r="H11" s="85"/>
    </row>
    <row r="12" spans="1:9" ht="18.75" customHeight="1">
      <c r="A12" s="42"/>
      <c r="B12" s="136" t="s">
        <v>240</v>
      </c>
      <c r="C12" s="135"/>
      <c r="D12" s="135"/>
      <c r="E12" s="135"/>
      <c r="F12" s="40" t="s">
        <v>231</v>
      </c>
      <c r="G12" s="122">
        <f>G13</f>
        <v>0</v>
      </c>
      <c r="H12" s="123" t="s">
        <v>139</v>
      </c>
      <c r="I12" s="124" t="s">
        <v>241</v>
      </c>
    </row>
    <row r="13" spans="1:9" ht="31.2" customHeight="1">
      <c r="A13" s="42"/>
      <c r="B13" s="44"/>
      <c r="C13" s="138" t="s">
        <v>242</v>
      </c>
      <c r="D13" s="138"/>
      <c r="E13" s="138"/>
      <c r="F13" s="40" t="s">
        <v>231</v>
      </c>
      <c r="G13" s="122">
        <f>G14*G15</f>
        <v>0</v>
      </c>
      <c r="H13" s="123" t="s">
        <v>139</v>
      </c>
      <c r="I13" s="124" t="s">
        <v>241</v>
      </c>
    </row>
    <row r="14" spans="1:9" ht="36" customHeight="1">
      <c r="A14" s="42"/>
      <c r="B14" s="44"/>
      <c r="C14" s="138" t="s">
        <v>243</v>
      </c>
      <c r="D14" s="138"/>
      <c r="E14" s="138"/>
      <c r="F14" s="40" t="s">
        <v>231</v>
      </c>
      <c r="G14" s="122">
        <v>0</v>
      </c>
      <c r="H14" s="123" t="s">
        <v>234</v>
      </c>
      <c r="I14" s="88" t="s">
        <v>244</v>
      </c>
    </row>
    <row r="15" spans="1:9" ht="36" customHeight="1">
      <c r="A15" s="42"/>
      <c r="B15" s="44"/>
      <c r="C15" s="138" t="s">
        <v>236</v>
      </c>
      <c r="D15" s="138"/>
      <c r="E15" s="138"/>
      <c r="F15" s="40" t="s">
        <v>231</v>
      </c>
      <c r="G15" s="122">
        <v>0</v>
      </c>
      <c r="H15" s="123" t="s">
        <v>245</v>
      </c>
      <c r="I15" s="124" t="s">
        <v>237</v>
      </c>
    </row>
    <row r="16" spans="1:9" ht="36" customHeight="1">
      <c r="A16" s="43"/>
      <c r="B16" s="45"/>
      <c r="C16" s="137" t="s">
        <v>238</v>
      </c>
      <c r="D16" s="137"/>
      <c r="E16" s="137"/>
      <c r="F16" s="40" t="s">
        <v>231</v>
      </c>
      <c r="G16" s="79">
        <v>0</v>
      </c>
      <c r="H16" s="69"/>
      <c r="I16" s="125" t="s">
        <v>239</v>
      </c>
    </row>
    <row r="17" spans="1:9" ht="64.2" customHeight="1">
      <c r="C17" s="8"/>
      <c r="D17" s="8"/>
      <c r="E17" s="8"/>
      <c r="F17" s="2"/>
      <c r="G17" s="84"/>
      <c r="H17" s="85"/>
    </row>
    <row r="18" spans="1:9" ht="18.75" customHeight="1">
      <c r="A18" s="42"/>
      <c r="B18" s="136" t="s">
        <v>246</v>
      </c>
      <c r="C18" s="153"/>
      <c r="D18" s="153"/>
      <c r="E18" s="154"/>
      <c r="F18" s="40"/>
      <c r="G18" s="122"/>
      <c r="H18" s="123"/>
      <c r="I18" s="124"/>
    </row>
    <row r="19" spans="1:9" ht="18.75" customHeight="1">
      <c r="A19" s="148" t="s">
        <v>247</v>
      </c>
      <c r="B19" s="149"/>
      <c r="C19" s="149"/>
      <c r="D19" s="149"/>
      <c r="E19" s="149"/>
      <c r="F19" s="149"/>
      <c r="G19" s="149"/>
      <c r="H19" s="149"/>
      <c r="I19" s="150"/>
    </row>
    <row r="20" spans="1:9" ht="22.8" customHeight="1">
      <c r="A20" s="151" t="s">
        <v>248</v>
      </c>
      <c r="B20" s="152"/>
      <c r="C20" s="152"/>
      <c r="D20" s="152"/>
      <c r="E20" s="152"/>
      <c r="F20" s="126"/>
      <c r="G20" s="126"/>
      <c r="H20" s="126"/>
      <c r="I20" s="127"/>
    </row>
    <row r="21" spans="1:9" ht="31.2" customHeight="1">
      <c r="A21" s="42"/>
      <c r="B21" s="44"/>
      <c r="C21" s="138" t="s">
        <v>236</v>
      </c>
      <c r="D21" s="138"/>
      <c r="E21" s="138"/>
      <c r="F21" s="40" t="s">
        <v>231</v>
      </c>
      <c r="G21" s="122">
        <f>G22*(44/12)</f>
        <v>0</v>
      </c>
      <c r="H21" s="123" t="s">
        <v>245</v>
      </c>
      <c r="I21" s="124" t="s">
        <v>237</v>
      </c>
    </row>
    <row r="22" spans="1:9" ht="36" customHeight="1">
      <c r="A22" s="42"/>
      <c r="B22" s="44"/>
      <c r="C22" s="138" t="s">
        <v>249</v>
      </c>
      <c r="D22" s="138"/>
      <c r="E22" s="138"/>
      <c r="F22" s="40" t="s">
        <v>231</v>
      </c>
      <c r="G22" s="122">
        <v>0</v>
      </c>
      <c r="H22" s="123" t="s">
        <v>250</v>
      </c>
      <c r="I22" s="88" t="s">
        <v>251</v>
      </c>
    </row>
    <row r="23" spans="1:9" ht="36" customHeight="1">
      <c r="A23" s="43"/>
      <c r="B23" s="45"/>
      <c r="C23" s="137" t="s">
        <v>238</v>
      </c>
      <c r="D23" s="137"/>
      <c r="E23" s="137"/>
      <c r="F23" s="40" t="s">
        <v>231</v>
      </c>
      <c r="G23" s="79">
        <v>0</v>
      </c>
      <c r="H23" s="69"/>
      <c r="I23" s="125" t="s">
        <v>239</v>
      </c>
    </row>
    <row r="24" spans="1:9" ht="64.2" customHeight="1">
      <c r="C24" s="8"/>
      <c r="D24" s="8"/>
      <c r="E24" s="8"/>
      <c r="F24" s="2"/>
      <c r="G24" s="84"/>
      <c r="H24" s="85"/>
    </row>
    <row r="25" spans="1:9" ht="22.8" customHeight="1">
      <c r="A25" s="151" t="s">
        <v>265</v>
      </c>
      <c r="B25" s="152"/>
      <c r="C25" s="152"/>
      <c r="D25" s="152"/>
      <c r="E25" s="152"/>
      <c r="F25" s="126"/>
      <c r="G25" s="126"/>
      <c r="H25" s="126"/>
      <c r="I25" s="127"/>
    </row>
    <row r="26" spans="1:9" ht="31.2" customHeight="1">
      <c r="A26" s="42"/>
      <c r="B26" s="44"/>
      <c r="C26" s="138" t="s">
        <v>266</v>
      </c>
      <c r="D26" s="138"/>
      <c r="E26" s="138"/>
      <c r="F26" s="40" t="s">
        <v>231</v>
      </c>
      <c r="G26" s="122">
        <f>G27*G28*(44/12)</f>
        <v>0</v>
      </c>
      <c r="H26" s="123" t="s">
        <v>267</v>
      </c>
      <c r="I26" s="124" t="s">
        <v>237</v>
      </c>
    </row>
    <row r="27" spans="1:9" ht="36" customHeight="1">
      <c r="A27" s="42"/>
      <c r="B27" s="44"/>
      <c r="C27" s="138" t="s">
        <v>249</v>
      </c>
      <c r="D27" s="138"/>
      <c r="E27" s="138"/>
      <c r="F27" s="40" t="s">
        <v>231</v>
      </c>
      <c r="G27" s="122">
        <v>0</v>
      </c>
      <c r="H27" s="123" t="s">
        <v>250</v>
      </c>
      <c r="I27" s="88" t="s">
        <v>251</v>
      </c>
    </row>
    <row r="28" spans="1:9" ht="36" customHeight="1">
      <c r="A28" s="42"/>
      <c r="B28" s="44"/>
      <c r="C28" s="138" t="s">
        <v>268</v>
      </c>
      <c r="D28" s="138"/>
      <c r="E28" s="138"/>
      <c r="F28" s="40" t="s">
        <v>231</v>
      </c>
      <c r="G28" s="122">
        <v>0</v>
      </c>
      <c r="H28" s="123" t="s">
        <v>269</v>
      </c>
      <c r="I28" s="128" t="s">
        <v>252</v>
      </c>
    </row>
    <row r="29" spans="1:9" ht="36" customHeight="1">
      <c r="A29" s="43"/>
      <c r="B29" s="45"/>
      <c r="C29" s="137" t="s">
        <v>238</v>
      </c>
      <c r="D29" s="137"/>
      <c r="E29" s="137"/>
      <c r="F29" s="40" t="s">
        <v>231</v>
      </c>
      <c r="G29" s="79">
        <v>0</v>
      </c>
      <c r="H29" s="69"/>
      <c r="I29" s="125" t="s">
        <v>239</v>
      </c>
    </row>
    <row r="30" spans="1:9" ht="64.2" customHeight="1">
      <c r="C30" s="8"/>
      <c r="D30" s="8"/>
      <c r="E30" s="8"/>
      <c r="F30" s="2"/>
      <c r="G30" s="84"/>
      <c r="H30" s="85"/>
    </row>
    <row r="31" spans="1:9" ht="18.75" customHeight="1">
      <c r="A31" s="148" t="s">
        <v>253</v>
      </c>
      <c r="B31" s="149"/>
      <c r="C31" s="149"/>
      <c r="D31" s="149"/>
      <c r="E31" s="149"/>
      <c r="F31" s="149"/>
      <c r="G31" s="149"/>
      <c r="H31" s="149"/>
      <c r="I31" s="150"/>
    </row>
    <row r="32" spans="1:9" ht="31.2" customHeight="1">
      <c r="A32" s="42"/>
      <c r="B32" s="44"/>
      <c r="C32" s="138" t="s">
        <v>236</v>
      </c>
      <c r="D32" s="138"/>
      <c r="E32" s="138"/>
      <c r="F32" s="40" t="s">
        <v>231</v>
      </c>
      <c r="G32" s="122">
        <f>G33*G34</f>
        <v>0</v>
      </c>
      <c r="H32" s="123" t="s">
        <v>245</v>
      </c>
      <c r="I32" s="124" t="s">
        <v>237</v>
      </c>
    </row>
    <row r="33" spans="1:9" ht="36" customHeight="1">
      <c r="A33" s="42"/>
      <c r="B33" s="44"/>
      <c r="C33" s="138" t="s">
        <v>254</v>
      </c>
      <c r="D33" s="138"/>
      <c r="E33" s="138"/>
      <c r="F33" s="40" t="s">
        <v>231</v>
      </c>
      <c r="G33" s="122">
        <v>0</v>
      </c>
      <c r="H33" s="123" t="s">
        <v>255</v>
      </c>
      <c r="I33" s="88" t="s">
        <v>256</v>
      </c>
    </row>
    <row r="34" spans="1:9" ht="36" customHeight="1">
      <c r="A34" s="43"/>
      <c r="B34" s="45"/>
      <c r="C34" s="137" t="s">
        <v>270</v>
      </c>
      <c r="D34" s="137"/>
      <c r="E34" s="137"/>
      <c r="F34" s="40" t="s">
        <v>231</v>
      </c>
      <c r="G34" s="79">
        <v>0</v>
      </c>
      <c r="H34" s="69" t="s">
        <v>271</v>
      </c>
      <c r="I34" s="125" t="s">
        <v>272</v>
      </c>
    </row>
    <row r="35" spans="1:9" ht="36" customHeight="1">
      <c r="A35" s="43"/>
      <c r="B35" s="45"/>
      <c r="C35" s="137" t="s">
        <v>238</v>
      </c>
      <c r="D35" s="137"/>
      <c r="E35" s="137"/>
      <c r="F35" s="40" t="s">
        <v>231</v>
      </c>
      <c r="G35" s="79">
        <v>0</v>
      </c>
      <c r="H35" s="69"/>
      <c r="I35" s="125" t="s">
        <v>239</v>
      </c>
    </row>
    <row r="36" spans="1:9" ht="64.2" customHeight="1">
      <c r="C36" s="8"/>
      <c r="D36" s="8"/>
      <c r="E36" s="8"/>
      <c r="F36" s="2"/>
      <c r="G36" s="84"/>
      <c r="H36" s="85"/>
    </row>
    <row r="37" spans="1:9">
      <c r="A37" s="2"/>
      <c r="B37" s="2"/>
      <c r="C37" s="2"/>
      <c r="D37" s="2"/>
    </row>
  </sheetData>
  <mergeCells count="27">
    <mergeCell ref="C10:E10"/>
    <mergeCell ref="A3:I3"/>
    <mergeCell ref="B6:E6"/>
    <mergeCell ref="C7:E7"/>
    <mergeCell ref="C8:E8"/>
    <mergeCell ref="C9:E9"/>
    <mergeCell ref="A25:E25"/>
    <mergeCell ref="B12:E12"/>
    <mergeCell ref="C13:E13"/>
    <mergeCell ref="C14:E14"/>
    <mergeCell ref="C15:E15"/>
    <mergeCell ref="C16:E16"/>
    <mergeCell ref="B18:E18"/>
    <mergeCell ref="A19:I19"/>
    <mergeCell ref="A20:E20"/>
    <mergeCell ref="C21:E21"/>
    <mergeCell ref="C22:E22"/>
    <mergeCell ref="C23:E23"/>
    <mergeCell ref="C33:E33"/>
    <mergeCell ref="C34:E34"/>
    <mergeCell ref="C35:E35"/>
    <mergeCell ref="C26:E26"/>
    <mergeCell ref="C27:E27"/>
    <mergeCell ref="C28:E28"/>
    <mergeCell ref="C29:E29"/>
    <mergeCell ref="A31:I31"/>
    <mergeCell ref="C32:E32"/>
  </mergeCells>
  <pageMargins left="0.70866141732283472" right="0.70866141732283472" top="0.74803149606299213" bottom="0.74803149606299213" header="0.31496062992125984" footer="0.31496062992125984"/>
  <pageSetup paperSize="9" scale="71"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8</vt:i4>
      </vt:variant>
      <vt:variant>
        <vt:lpstr>ช่วงที่มีชื่อ</vt:lpstr>
      </vt:variant>
      <vt:variant>
        <vt:i4>5</vt:i4>
      </vt:variant>
    </vt:vector>
  </HeadingPairs>
  <TitlesOfParts>
    <vt:vector size="13" baseType="lpstr">
      <vt:lpstr>MPS(input)</vt:lpstr>
      <vt:lpstr>MPS(input_separate)</vt:lpstr>
      <vt:lpstr>MPS(calc_process)</vt:lpstr>
      <vt:lpstr>MSS</vt:lpstr>
      <vt:lpstr>MRS(input) </vt:lpstr>
      <vt:lpstr>MRS(input_separate) </vt:lpstr>
      <vt:lpstr>MRS(calc_process)</vt:lpstr>
      <vt:lpstr>Tool_02_01</vt:lpstr>
      <vt:lpstr>'MPS(calc_process)'!Print_Area</vt:lpstr>
      <vt:lpstr>'MPS(input)'!Print_Area</vt:lpstr>
      <vt:lpstr>'MRS(calc_process)'!Print_Area</vt:lpstr>
      <vt:lpstr>'MRS(input) '!Print_Area</vt:lpstr>
      <vt:lpstr>Tool_02_01!Print_Area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Yamashita Hiroyuki(山下 泰之)</dc:creator>
  <cp:lastModifiedBy>Weerawat Thetket</cp:lastModifiedBy>
  <cp:lastPrinted>2016-08-25T02:11:33Z</cp:lastPrinted>
  <dcterms:created xsi:type="dcterms:W3CDTF">2012-01-13T02:28:29Z</dcterms:created>
  <dcterms:modified xsi:type="dcterms:W3CDTF">2025-12-29T15:42:55Z</dcterms:modified>
</cp:coreProperties>
</file>